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DieseArbeitsmappe"/>
  <mc:AlternateContent xmlns:mc="http://schemas.openxmlformats.org/markup-compatibility/2006">
    <mc:Choice Requires="x15">
      <x15ac:absPath xmlns:x15ac="http://schemas.microsoft.com/office/spreadsheetml/2010/11/ac" url="C:\Users\kathrin.buckesfeld\Desktop\"/>
    </mc:Choice>
  </mc:AlternateContent>
  <xr:revisionPtr revIDLastSave="0" documentId="8_{49A67AF3-7972-4CEB-A86A-7C2150E609C5}" xr6:coauthVersionLast="47" xr6:coauthVersionMax="47" xr10:uidLastSave="{00000000-0000-0000-0000-000000000000}"/>
  <workbookProtection workbookAlgorithmName="SHA-512" workbookHashValue="+hNOC605Hy7w84Zkf+AwVEv7j41jXv31O2ZFc2e8O6iIFIxkRVYtAF5/C0w+zI8Rlw7Ck+GNNIaN+6uy96r9nw==" workbookSaltValue="+uuTH2kL1wfkagkqrh1nAA==" workbookSpinCount="100000" lockStructure="1"/>
  <bookViews>
    <workbookView xWindow="2472" yWindow="1680" windowWidth="17316" windowHeight="10188" tabRatio="896" xr2:uid="{00000000-000D-0000-FFFF-FFFF00000000}"/>
  </bookViews>
  <sheets>
    <sheet name="PrüfungAufnahme225" sheetId="30" r:id="rId1"/>
    <sheet name="Übersicht Baustoffe" sheetId="3" r:id="rId2"/>
    <sheet name="Anhang FB 225" sheetId="35" r:id="rId3"/>
    <sheet name="Berechnung 1" sheetId="1" r:id="rId4"/>
    <sheet name="Berechnung 2" sheetId="147" r:id="rId5"/>
    <sheet name="Berechnung 3" sheetId="148" r:id="rId6"/>
    <sheet name="Berechnung 4" sheetId="149" r:id="rId7"/>
    <sheet name="Berechnung 5" sheetId="150" r:id="rId8"/>
    <sheet name="Berechnung 6" sheetId="151" r:id="rId9"/>
    <sheet name="Berechnung 7" sheetId="152" r:id="rId10"/>
    <sheet name="Berechnung 8" sheetId="153" r:id="rId11"/>
    <sheet name="Berechnung 9" sheetId="154" r:id="rId12"/>
    <sheet name="Berechnung 10" sheetId="155" r:id="rId13"/>
    <sheet name="Berechnung 11" sheetId="156" r:id="rId14"/>
    <sheet name="Berechnung 12" sheetId="157" r:id="rId15"/>
    <sheet name="Berechnung 13" sheetId="158" r:id="rId16"/>
    <sheet name="Berechnung 14" sheetId="159" r:id="rId17"/>
    <sheet name="Berechnung 15" sheetId="160" r:id="rId18"/>
    <sheet name="Berechnung 16" sheetId="161" r:id="rId19"/>
    <sheet name="Berechnung 17" sheetId="162" r:id="rId20"/>
    <sheet name="Berechnung 18" sheetId="163" r:id="rId21"/>
    <sheet name="Berechnung 19" sheetId="164" r:id="rId22"/>
    <sheet name="Berechnung 20" sheetId="165" r:id="rId23"/>
    <sheet name="Berechnung 21" sheetId="166" r:id="rId24"/>
    <sheet name="Berechnung 22" sheetId="167" r:id="rId25"/>
    <sheet name="Berechnung 23" sheetId="168" r:id="rId26"/>
    <sheet name="Berechnung 24" sheetId="169" r:id="rId27"/>
    <sheet name="Berechnung 25" sheetId="170" r:id="rId28"/>
    <sheet name="Berechnung 26" sheetId="171" r:id="rId29"/>
    <sheet name="Berechnung 27" sheetId="172" r:id="rId30"/>
    <sheet name="Berechnung 28" sheetId="173" r:id="rId31"/>
    <sheet name="Berechnung 29" sheetId="174" r:id="rId32"/>
    <sheet name="Berechnung 30" sheetId="175" r:id="rId33"/>
    <sheet name="Erläuterung zur Arbeitshilfe" sheetId="176" r:id="rId34"/>
  </sheets>
  <definedNames>
    <definedName name="_xlnm.Print_Area" localSheetId="2">'Anhang FB 225'!$A$5:$K$41</definedName>
    <definedName name="_xlnm.Print_Area" localSheetId="3">'Berechnung 1'!$A$1:$M$38</definedName>
    <definedName name="_xlnm.Print_Area" localSheetId="12">'Berechnung 10'!$A$1:$M$38</definedName>
    <definedName name="_xlnm.Print_Area" localSheetId="13">'Berechnung 11'!$A$1:$M$38</definedName>
    <definedName name="_xlnm.Print_Area" localSheetId="14">'Berechnung 12'!$A$1:$M$38</definedName>
    <definedName name="_xlnm.Print_Area" localSheetId="15">'Berechnung 13'!$A$1:$M$38</definedName>
    <definedName name="_xlnm.Print_Area" localSheetId="16">'Berechnung 14'!$A$1:$M$38</definedName>
    <definedName name="_xlnm.Print_Area" localSheetId="17">'Berechnung 15'!$A$1:$M$38</definedName>
    <definedName name="_xlnm.Print_Area" localSheetId="18">'Berechnung 16'!$A$1:$M$38</definedName>
    <definedName name="_xlnm.Print_Area" localSheetId="19">'Berechnung 17'!$A$1:$M$38</definedName>
    <definedName name="_xlnm.Print_Area" localSheetId="20">'Berechnung 18'!$A$1:$M$38</definedName>
    <definedName name="_xlnm.Print_Area" localSheetId="21">'Berechnung 19'!$A$1:$M$38</definedName>
    <definedName name="_xlnm.Print_Area" localSheetId="4">'Berechnung 2'!$A$1:$M$38</definedName>
    <definedName name="_xlnm.Print_Area" localSheetId="22">'Berechnung 20'!$A$1:$M$38</definedName>
    <definedName name="_xlnm.Print_Area" localSheetId="23">'Berechnung 21'!$A$1:$M$38</definedName>
    <definedName name="_xlnm.Print_Area" localSheetId="24">'Berechnung 22'!$A$1:$M$38</definedName>
    <definedName name="_xlnm.Print_Area" localSheetId="25">'Berechnung 23'!$A$1:$M$38</definedName>
    <definedName name="_xlnm.Print_Area" localSheetId="26">'Berechnung 24'!$A$1:$M$38</definedName>
    <definedName name="_xlnm.Print_Area" localSheetId="27">'Berechnung 25'!$A$1:$M$38</definedName>
    <definedName name="_xlnm.Print_Area" localSheetId="28">'Berechnung 26'!$A$1:$M$38</definedName>
    <definedName name="_xlnm.Print_Area" localSheetId="29">'Berechnung 27'!$A$1:$M$38</definedName>
    <definedName name="_xlnm.Print_Area" localSheetId="30">'Berechnung 28'!$A$1:$M$38</definedName>
    <definedName name="_xlnm.Print_Area" localSheetId="31">'Berechnung 29'!$A$1:$M$38</definedName>
    <definedName name="_xlnm.Print_Area" localSheetId="5">'Berechnung 3'!$A$1:$M$38</definedName>
    <definedName name="_xlnm.Print_Area" localSheetId="32">'Berechnung 30'!$A$1:$M$38</definedName>
    <definedName name="_xlnm.Print_Area" localSheetId="6">'Berechnung 4'!$A$1:$M$38</definedName>
    <definedName name="_xlnm.Print_Area" localSheetId="7">'Berechnung 5'!$A$1:$M$38</definedName>
    <definedName name="_xlnm.Print_Area" localSheetId="8">'Berechnung 6'!$A$1:$M$38</definedName>
    <definedName name="_xlnm.Print_Area" localSheetId="9">'Berechnung 7'!$A$1:$M$38</definedName>
    <definedName name="_xlnm.Print_Area" localSheetId="10">'Berechnung 8'!$A$1:$M$38</definedName>
    <definedName name="_xlnm.Print_Area" localSheetId="11">'Berechnung 9'!$A$1:$M$38</definedName>
    <definedName name="_xlnm.Print_Area" localSheetId="0">PrüfungAufnahme225!$A$1:$H$494</definedName>
    <definedName name="_xlnm.Print_Area" localSheetId="1">'Übersicht Baustoffe'!$A$1:$W$48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2" i="175" l="1"/>
  <c r="B33" i="175"/>
  <c r="H32" i="175"/>
  <c r="J32" i="175" s="1"/>
  <c r="L32" i="175" s="1"/>
  <c r="D32" i="175"/>
  <c r="E32" i="175" s="1"/>
  <c r="C32" i="175"/>
  <c r="H31" i="175"/>
  <c r="D31" i="175"/>
  <c r="E31" i="175" s="1"/>
  <c r="C31" i="175"/>
  <c r="I30" i="175"/>
  <c r="K30" i="175" s="1"/>
  <c r="H30" i="175"/>
  <c r="J30" i="175" s="1"/>
  <c r="L30" i="175" s="1"/>
  <c r="E30" i="175"/>
  <c r="D30" i="175"/>
  <c r="C30" i="175"/>
  <c r="K29" i="175"/>
  <c r="I29" i="175"/>
  <c r="H29" i="175"/>
  <c r="J29" i="175" s="1"/>
  <c r="L29" i="175" s="1"/>
  <c r="E29" i="175"/>
  <c r="D29" i="175"/>
  <c r="C29" i="175"/>
  <c r="I28" i="175"/>
  <c r="K28" i="175" s="1"/>
  <c r="H28" i="175"/>
  <c r="J28" i="175" s="1"/>
  <c r="L28" i="175" s="1"/>
  <c r="D28" i="175"/>
  <c r="E28" i="175" s="1"/>
  <c r="C28" i="175"/>
  <c r="H27" i="175"/>
  <c r="E27" i="175"/>
  <c r="D27" i="175"/>
  <c r="C27" i="175"/>
  <c r="I26" i="175"/>
  <c r="K26" i="175" s="1"/>
  <c r="H26" i="175"/>
  <c r="J26" i="175" s="1"/>
  <c r="L26" i="175" s="1"/>
  <c r="D26" i="175"/>
  <c r="E26" i="175" s="1"/>
  <c r="C26" i="175"/>
  <c r="H25" i="175"/>
  <c r="E25" i="175"/>
  <c r="D25" i="175"/>
  <c r="C25" i="175"/>
  <c r="H24" i="175"/>
  <c r="J24" i="175" s="1"/>
  <c r="L24" i="175" s="1"/>
  <c r="E24" i="175"/>
  <c r="D24" i="175"/>
  <c r="C24" i="175"/>
  <c r="H23" i="175"/>
  <c r="E23" i="175"/>
  <c r="D23" i="175"/>
  <c r="C23" i="175"/>
  <c r="H22" i="175"/>
  <c r="J22" i="175" s="1"/>
  <c r="L22" i="175" s="1"/>
  <c r="E22" i="175"/>
  <c r="D22" i="175"/>
  <c r="C22" i="175"/>
  <c r="I21" i="175"/>
  <c r="K21" i="175" s="1"/>
  <c r="H21" i="175"/>
  <c r="J21" i="175" s="1"/>
  <c r="L21" i="175" s="1"/>
  <c r="D21" i="175"/>
  <c r="E21" i="175" s="1"/>
  <c r="C21" i="175"/>
  <c r="J20" i="175"/>
  <c r="L20" i="175" s="1"/>
  <c r="H20" i="175"/>
  <c r="I20" i="175" s="1"/>
  <c r="K20" i="175" s="1"/>
  <c r="E20" i="175"/>
  <c r="D20" i="175"/>
  <c r="C20" i="175"/>
  <c r="I19" i="175"/>
  <c r="K19" i="175" s="1"/>
  <c r="H19" i="175"/>
  <c r="J19" i="175" s="1"/>
  <c r="L19" i="175" s="1"/>
  <c r="D19" i="175"/>
  <c r="E19" i="175" s="1"/>
  <c r="C19" i="175"/>
  <c r="H18" i="175"/>
  <c r="D18" i="175"/>
  <c r="E18" i="175" s="1"/>
  <c r="C18" i="175"/>
  <c r="J17" i="175"/>
  <c r="L17" i="175" s="1"/>
  <c r="L33" i="175" s="1"/>
  <c r="I17" i="175"/>
  <c r="K17" i="175" s="1"/>
  <c r="H17" i="175"/>
  <c r="D17" i="175"/>
  <c r="E17" i="175" s="1"/>
  <c r="C17" i="175"/>
  <c r="C33" i="175" s="1"/>
  <c r="N1" i="175"/>
  <c r="H42" i="174"/>
  <c r="B33" i="174"/>
  <c r="H32" i="174"/>
  <c r="J32" i="174" s="1"/>
  <c r="L32" i="174" s="1"/>
  <c r="E32" i="174"/>
  <c r="D32" i="174"/>
  <c r="C32" i="174"/>
  <c r="H31" i="174"/>
  <c r="E31" i="174"/>
  <c r="D31" i="174"/>
  <c r="C31" i="174"/>
  <c r="H30" i="174"/>
  <c r="J30" i="174" s="1"/>
  <c r="L30" i="174" s="1"/>
  <c r="D30" i="174"/>
  <c r="E30" i="174" s="1"/>
  <c r="C30" i="174"/>
  <c r="H29" i="174"/>
  <c r="J29" i="174" s="1"/>
  <c r="L29" i="174" s="1"/>
  <c r="E29" i="174"/>
  <c r="D29" i="174"/>
  <c r="C29" i="174"/>
  <c r="H28" i="174"/>
  <c r="D28" i="174"/>
  <c r="E28" i="174" s="1"/>
  <c r="C28" i="174"/>
  <c r="I27" i="174"/>
  <c r="K27" i="174" s="1"/>
  <c r="H27" i="174"/>
  <c r="J27" i="174" s="1"/>
  <c r="L27" i="174" s="1"/>
  <c r="D27" i="174"/>
  <c r="E27" i="174" s="1"/>
  <c r="C27" i="174"/>
  <c r="H26" i="174"/>
  <c r="J26" i="174" s="1"/>
  <c r="L26" i="174" s="1"/>
  <c r="E26" i="174"/>
  <c r="D26" i="174"/>
  <c r="C26" i="174"/>
  <c r="H25" i="174"/>
  <c r="E25" i="174"/>
  <c r="D25" i="174"/>
  <c r="C25" i="174"/>
  <c r="H24" i="174"/>
  <c r="J24" i="174" s="1"/>
  <c r="L24" i="174" s="1"/>
  <c r="D24" i="174"/>
  <c r="E24" i="174" s="1"/>
  <c r="C24" i="174"/>
  <c r="H23" i="174"/>
  <c r="J23" i="174" s="1"/>
  <c r="L23" i="174" s="1"/>
  <c r="E23" i="174"/>
  <c r="D23" i="174"/>
  <c r="C23" i="174"/>
  <c r="H22" i="174"/>
  <c r="D22" i="174"/>
  <c r="E22" i="174" s="1"/>
  <c r="C22" i="174"/>
  <c r="I21" i="174"/>
  <c r="K21" i="174" s="1"/>
  <c r="H21" i="174"/>
  <c r="J21" i="174" s="1"/>
  <c r="L21" i="174" s="1"/>
  <c r="D21" i="174"/>
  <c r="E21" i="174" s="1"/>
  <c r="C21" i="174"/>
  <c r="H20" i="174"/>
  <c r="J20" i="174" s="1"/>
  <c r="L20" i="174" s="1"/>
  <c r="E20" i="174"/>
  <c r="D20" i="174"/>
  <c r="C20" i="174"/>
  <c r="H19" i="174"/>
  <c r="E19" i="174"/>
  <c r="D19" i="174"/>
  <c r="C19" i="174"/>
  <c r="H18" i="174"/>
  <c r="J18" i="174" s="1"/>
  <c r="L18" i="174" s="1"/>
  <c r="D18" i="174"/>
  <c r="E18" i="174" s="1"/>
  <c r="C18" i="174"/>
  <c r="H17" i="174"/>
  <c r="J17" i="174" s="1"/>
  <c r="L17" i="174" s="1"/>
  <c r="L33" i="174" s="1"/>
  <c r="E17" i="174"/>
  <c r="D17" i="174"/>
  <c r="C17" i="174"/>
  <c r="C33" i="174" s="1"/>
  <c r="N1" i="174"/>
  <c r="H42" i="173"/>
  <c r="B33" i="173"/>
  <c r="H32" i="173"/>
  <c r="J32" i="173" s="1"/>
  <c r="L32" i="173" s="1"/>
  <c r="D32" i="173"/>
  <c r="E32" i="173" s="1"/>
  <c r="C32" i="173"/>
  <c r="H31" i="173"/>
  <c r="J31" i="173" s="1"/>
  <c r="L31" i="173" s="1"/>
  <c r="E31" i="173"/>
  <c r="D31" i="173"/>
  <c r="C31" i="173"/>
  <c r="H30" i="173"/>
  <c r="D30" i="173"/>
  <c r="E30" i="173" s="1"/>
  <c r="C30" i="173"/>
  <c r="H29" i="173"/>
  <c r="J29" i="173" s="1"/>
  <c r="L29" i="173" s="1"/>
  <c r="D29" i="173"/>
  <c r="E29" i="173" s="1"/>
  <c r="C29" i="173"/>
  <c r="H28" i="173"/>
  <c r="J28" i="173" s="1"/>
  <c r="L28" i="173" s="1"/>
  <c r="E28" i="173"/>
  <c r="D28" i="173"/>
  <c r="C28" i="173"/>
  <c r="H27" i="173"/>
  <c r="D27" i="173"/>
  <c r="E27" i="173" s="1"/>
  <c r="C27" i="173"/>
  <c r="H26" i="173"/>
  <c r="J26" i="173" s="1"/>
  <c r="L26" i="173" s="1"/>
  <c r="D26" i="173"/>
  <c r="E26" i="173" s="1"/>
  <c r="C26" i="173"/>
  <c r="H25" i="173"/>
  <c r="J25" i="173" s="1"/>
  <c r="L25" i="173" s="1"/>
  <c r="E25" i="173"/>
  <c r="D25" i="173"/>
  <c r="C25" i="173"/>
  <c r="H24" i="173"/>
  <c r="D24" i="173"/>
  <c r="E24" i="173" s="1"/>
  <c r="C24" i="173"/>
  <c r="H23" i="173"/>
  <c r="J23" i="173" s="1"/>
  <c r="L23" i="173" s="1"/>
  <c r="D23" i="173"/>
  <c r="E23" i="173" s="1"/>
  <c r="C23" i="173"/>
  <c r="H22" i="173"/>
  <c r="J22" i="173" s="1"/>
  <c r="L22" i="173" s="1"/>
  <c r="E22" i="173"/>
  <c r="D22" i="173"/>
  <c r="C22" i="173"/>
  <c r="H21" i="173"/>
  <c r="D21" i="173"/>
  <c r="E21" i="173" s="1"/>
  <c r="C21" i="173"/>
  <c r="H20" i="173"/>
  <c r="J20" i="173" s="1"/>
  <c r="L20" i="173" s="1"/>
  <c r="D20" i="173"/>
  <c r="E20" i="173" s="1"/>
  <c r="C20" i="173"/>
  <c r="H19" i="173"/>
  <c r="J19" i="173" s="1"/>
  <c r="L19" i="173" s="1"/>
  <c r="E19" i="173"/>
  <c r="D19" i="173"/>
  <c r="C19" i="173"/>
  <c r="H18" i="173"/>
  <c r="D18" i="173"/>
  <c r="E18" i="173" s="1"/>
  <c r="C18" i="173"/>
  <c r="H17" i="173"/>
  <c r="J17" i="173" s="1"/>
  <c r="L17" i="173" s="1"/>
  <c r="L33" i="173" s="1"/>
  <c r="D17" i="173"/>
  <c r="E17" i="173" s="1"/>
  <c r="C17" i="173"/>
  <c r="C33" i="173" s="1"/>
  <c r="N1" i="173"/>
  <c r="H42" i="172"/>
  <c r="B33" i="172"/>
  <c r="H32" i="172"/>
  <c r="J32" i="172" s="1"/>
  <c r="L32" i="172" s="1"/>
  <c r="D32" i="172"/>
  <c r="E32" i="172" s="1"/>
  <c r="C32" i="172"/>
  <c r="H31" i="172"/>
  <c r="D31" i="172"/>
  <c r="E31" i="172" s="1"/>
  <c r="C31" i="172"/>
  <c r="I30" i="172"/>
  <c r="K30" i="172" s="1"/>
  <c r="H30" i="172"/>
  <c r="J30" i="172" s="1"/>
  <c r="L30" i="172" s="1"/>
  <c r="D30" i="172"/>
  <c r="E30" i="172" s="1"/>
  <c r="C30" i="172"/>
  <c r="H29" i="172"/>
  <c r="J29" i="172" s="1"/>
  <c r="L29" i="172" s="1"/>
  <c r="E29" i="172"/>
  <c r="D29" i="172"/>
  <c r="C29" i="172"/>
  <c r="J28" i="172"/>
  <c r="L28" i="172" s="1"/>
  <c r="H28" i="172"/>
  <c r="I28" i="172" s="1"/>
  <c r="K28" i="172" s="1"/>
  <c r="E28" i="172"/>
  <c r="D28" i="172"/>
  <c r="C28" i="172"/>
  <c r="I27" i="172"/>
  <c r="K27" i="172" s="1"/>
  <c r="H27" i="172"/>
  <c r="J27" i="172" s="1"/>
  <c r="L27" i="172" s="1"/>
  <c r="D27" i="172"/>
  <c r="E27" i="172" s="1"/>
  <c r="C27" i="172"/>
  <c r="H26" i="172"/>
  <c r="J26" i="172" s="1"/>
  <c r="L26" i="172" s="1"/>
  <c r="D26" i="172"/>
  <c r="E26" i="172" s="1"/>
  <c r="C26" i="172"/>
  <c r="I25" i="172"/>
  <c r="K25" i="172" s="1"/>
  <c r="H25" i="172"/>
  <c r="J25" i="172" s="1"/>
  <c r="L25" i="172" s="1"/>
  <c r="D25" i="172"/>
  <c r="E25" i="172" s="1"/>
  <c r="C25" i="172"/>
  <c r="H24" i="172"/>
  <c r="D24" i="172"/>
  <c r="E24" i="172" s="1"/>
  <c r="C24" i="172"/>
  <c r="H23" i="172"/>
  <c r="J23" i="172" s="1"/>
  <c r="L23" i="172" s="1"/>
  <c r="D23" i="172"/>
  <c r="E23" i="172" s="1"/>
  <c r="C23" i="172"/>
  <c r="H22" i="172"/>
  <c r="D22" i="172"/>
  <c r="E22" i="172" s="1"/>
  <c r="C22" i="172"/>
  <c r="I21" i="172"/>
  <c r="K21" i="172" s="1"/>
  <c r="H21" i="172"/>
  <c r="J21" i="172" s="1"/>
  <c r="L21" i="172" s="1"/>
  <c r="D21" i="172"/>
  <c r="E21" i="172" s="1"/>
  <c r="C21" i="172"/>
  <c r="H20" i="172"/>
  <c r="J20" i="172" s="1"/>
  <c r="L20" i="172" s="1"/>
  <c r="E20" i="172"/>
  <c r="D20" i="172"/>
  <c r="C20" i="172"/>
  <c r="J19" i="172"/>
  <c r="L19" i="172" s="1"/>
  <c r="H19" i="172"/>
  <c r="I19" i="172" s="1"/>
  <c r="K19" i="172" s="1"/>
  <c r="E19" i="172"/>
  <c r="D19" i="172"/>
  <c r="C19" i="172"/>
  <c r="I18" i="172"/>
  <c r="K18" i="172" s="1"/>
  <c r="H18" i="172"/>
  <c r="J18" i="172" s="1"/>
  <c r="L18" i="172" s="1"/>
  <c r="D18" i="172"/>
  <c r="E18" i="172" s="1"/>
  <c r="C18" i="172"/>
  <c r="H17" i="172"/>
  <c r="J17" i="172" s="1"/>
  <c r="L17" i="172" s="1"/>
  <c r="L33" i="172" s="1"/>
  <c r="D17" i="172"/>
  <c r="E17" i="172" s="1"/>
  <c r="C17" i="172"/>
  <c r="C33" i="172" s="1"/>
  <c r="N1" i="172"/>
  <c r="H42" i="171"/>
  <c r="B33" i="171"/>
  <c r="H32" i="171"/>
  <c r="J32" i="171" s="1"/>
  <c r="L32" i="171" s="1"/>
  <c r="E32" i="171"/>
  <c r="D32" i="171"/>
  <c r="C32" i="171"/>
  <c r="J31" i="171"/>
  <c r="L31" i="171" s="1"/>
  <c r="I31" i="171"/>
  <c r="K31" i="171" s="1"/>
  <c r="H31" i="171"/>
  <c r="E31" i="171"/>
  <c r="D31" i="171"/>
  <c r="C31" i="171"/>
  <c r="H30" i="171"/>
  <c r="D30" i="171"/>
  <c r="E30" i="171" s="1"/>
  <c r="C30" i="171"/>
  <c r="H29" i="171"/>
  <c r="J29" i="171" s="1"/>
  <c r="L29" i="171" s="1"/>
  <c r="E29" i="171"/>
  <c r="D29" i="171"/>
  <c r="C29" i="171"/>
  <c r="H28" i="171"/>
  <c r="E28" i="171"/>
  <c r="D28" i="171"/>
  <c r="C28" i="171"/>
  <c r="I27" i="171"/>
  <c r="K27" i="171" s="1"/>
  <c r="H27" i="171"/>
  <c r="J27" i="171" s="1"/>
  <c r="L27" i="171" s="1"/>
  <c r="D27" i="171"/>
  <c r="E27" i="171" s="1"/>
  <c r="C27" i="171"/>
  <c r="H26" i="171"/>
  <c r="J26" i="171" s="1"/>
  <c r="L26" i="171" s="1"/>
  <c r="D26" i="171"/>
  <c r="E26" i="171" s="1"/>
  <c r="C26" i="171"/>
  <c r="J25" i="171"/>
  <c r="L25" i="171" s="1"/>
  <c r="I25" i="171"/>
  <c r="K25" i="171" s="1"/>
  <c r="H25" i="171"/>
  <c r="D25" i="171"/>
  <c r="E25" i="171" s="1"/>
  <c r="C25" i="171"/>
  <c r="J24" i="171"/>
  <c r="L24" i="171" s="1"/>
  <c r="H24" i="171"/>
  <c r="I24" i="171" s="1"/>
  <c r="K24" i="171" s="1"/>
  <c r="D24" i="171"/>
  <c r="E24" i="171" s="1"/>
  <c r="C24" i="171"/>
  <c r="H23" i="171"/>
  <c r="J23" i="171" s="1"/>
  <c r="L23" i="171" s="1"/>
  <c r="E23" i="171"/>
  <c r="D23" i="171"/>
  <c r="C23" i="171"/>
  <c r="J22" i="171"/>
  <c r="L22" i="171" s="1"/>
  <c r="I22" i="171"/>
  <c r="K22" i="171" s="1"/>
  <c r="H22" i="171"/>
  <c r="E22" i="171"/>
  <c r="D22" i="171"/>
  <c r="C22" i="171"/>
  <c r="H21" i="171"/>
  <c r="D21" i="171"/>
  <c r="E21" i="171" s="1"/>
  <c r="C21" i="171"/>
  <c r="H20" i="171"/>
  <c r="J20" i="171" s="1"/>
  <c r="L20" i="171" s="1"/>
  <c r="E20" i="171"/>
  <c r="D20" i="171"/>
  <c r="C20" i="171"/>
  <c r="H19" i="171"/>
  <c r="E19" i="171"/>
  <c r="D19" i="171"/>
  <c r="C19" i="171"/>
  <c r="I18" i="171"/>
  <c r="K18" i="171" s="1"/>
  <c r="H18" i="171"/>
  <c r="J18" i="171" s="1"/>
  <c r="L18" i="171" s="1"/>
  <c r="D18" i="171"/>
  <c r="E18" i="171" s="1"/>
  <c r="C18" i="171"/>
  <c r="H17" i="171"/>
  <c r="J17" i="171" s="1"/>
  <c r="L17" i="171" s="1"/>
  <c r="L33" i="171" s="1"/>
  <c r="D17" i="171"/>
  <c r="E17" i="171" s="1"/>
  <c r="C17" i="171"/>
  <c r="C33" i="171" s="1"/>
  <c r="N1" i="171"/>
  <c r="H42" i="170"/>
  <c r="B33" i="170"/>
  <c r="H32" i="170"/>
  <c r="J32" i="170" s="1"/>
  <c r="L32" i="170" s="1"/>
  <c r="D32" i="170"/>
  <c r="E32" i="170" s="1"/>
  <c r="C32" i="170"/>
  <c r="H31" i="170"/>
  <c r="J31" i="170" s="1"/>
  <c r="L31" i="170" s="1"/>
  <c r="E31" i="170"/>
  <c r="D31" i="170"/>
  <c r="C31" i="170"/>
  <c r="J30" i="170"/>
  <c r="L30" i="170" s="1"/>
  <c r="I30" i="170"/>
  <c r="K30" i="170" s="1"/>
  <c r="H30" i="170"/>
  <c r="D30" i="170"/>
  <c r="E30" i="170" s="1"/>
  <c r="C30" i="170"/>
  <c r="H29" i="170"/>
  <c r="J29" i="170" s="1"/>
  <c r="L29" i="170" s="1"/>
  <c r="D29" i="170"/>
  <c r="E29" i="170" s="1"/>
  <c r="C29" i="170"/>
  <c r="H28" i="170"/>
  <c r="I28" i="170" s="1"/>
  <c r="K28" i="170" s="1"/>
  <c r="E28" i="170"/>
  <c r="D28" i="170"/>
  <c r="C28" i="170"/>
  <c r="J27" i="170"/>
  <c r="L27" i="170" s="1"/>
  <c r="I27" i="170"/>
  <c r="K27" i="170" s="1"/>
  <c r="H27" i="170"/>
  <c r="D27" i="170"/>
  <c r="E27" i="170" s="1"/>
  <c r="C27" i="170"/>
  <c r="H26" i="170"/>
  <c r="J26" i="170" s="1"/>
  <c r="L26" i="170" s="1"/>
  <c r="D26" i="170"/>
  <c r="E26" i="170" s="1"/>
  <c r="C26" i="170"/>
  <c r="H25" i="170"/>
  <c r="J25" i="170" s="1"/>
  <c r="L25" i="170" s="1"/>
  <c r="E25" i="170"/>
  <c r="D25" i="170"/>
  <c r="C25" i="170"/>
  <c r="J24" i="170"/>
  <c r="L24" i="170" s="1"/>
  <c r="I24" i="170"/>
  <c r="K24" i="170" s="1"/>
  <c r="H24" i="170"/>
  <c r="D24" i="170"/>
  <c r="E24" i="170" s="1"/>
  <c r="C24" i="170"/>
  <c r="H23" i="170"/>
  <c r="J23" i="170" s="1"/>
  <c r="L23" i="170" s="1"/>
  <c r="D23" i="170"/>
  <c r="E23" i="170" s="1"/>
  <c r="C23" i="170"/>
  <c r="H22" i="170"/>
  <c r="I22" i="170" s="1"/>
  <c r="K22" i="170" s="1"/>
  <c r="E22" i="170"/>
  <c r="D22" i="170"/>
  <c r="C22" i="170"/>
  <c r="J21" i="170"/>
  <c r="L21" i="170" s="1"/>
  <c r="I21" i="170"/>
  <c r="K21" i="170" s="1"/>
  <c r="H21" i="170"/>
  <c r="D21" i="170"/>
  <c r="E21" i="170" s="1"/>
  <c r="C21" i="170"/>
  <c r="H20" i="170"/>
  <c r="J20" i="170" s="1"/>
  <c r="L20" i="170" s="1"/>
  <c r="D20" i="170"/>
  <c r="E20" i="170" s="1"/>
  <c r="C20" i="170"/>
  <c r="H19" i="170"/>
  <c r="I19" i="170" s="1"/>
  <c r="K19" i="170" s="1"/>
  <c r="E19" i="170"/>
  <c r="D19" i="170"/>
  <c r="C19" i="170"/>
  <c r="J18" i="170"/>
  <c r="L18" i="170" s="1"/>
  <c r="I18" i="170"/>
  <c r="K18" i="170" s="1"/>
  <c r="H18" i="170"/>
  <c r="D18" i="170"/>
  <c r="E18" i="170" s="1"/>
  <c r="C18" i="170"/>
  <c r="H17" i="170"/>
  <c r="J17" i="170" s="1"/>
  <c r="L17" i="170" s="1"/>
  <c r="L33" i="170" s="1"/>
  <c r="D17" i="170"/>
  <c r="E17" i="170" s="1"/>
  <c r="C17" i="170"/>
  <c r="C33" i="170" s="1"/>
  <c r="N1" i="170"/>
  <c r="H42" i="169"/>
  <c r="B33" i="169"/>
  <c r="H32" i="169"/>
  <c r="J32" i="169" s="1"/>
  <c r="L32" i="169" s="1"/>
  <c r="D32" i="169"/>
  <c r="E32" i="169" s="1"/>
  <c r="C32" i="169"/>
  <c r="H31" i="169"/>
  <c r="J31" i="169" s="1"/>
  <c r="L31" i="169" s="1"/>
  <c r="E31" i="169"/>
  <c r="D31" i="169"/>
  <c r="C31" i="169"/>
  <c r="J30" i="169"/>
  <c r="L30" i="169" s="1"/>
  <c r="I30" i="169"/>
  <c r="K30" i="169" s="1"/>
  <c r="H30" i="169"/>
  <c r="E30" i="169"/>
  <c r="D30" i="169"/>
  <c r="C30" i="169"/>
  <c r="L29" i="169"/>
  <c r="J29" i="169"/>
  <c r="I29" i="169"/>
  <c r="K29" i="169" s="1"/>
  <c r="H29" i="169"/>
  <c r="D29" i="169"/>
  <c r="E29" i="169" s="1"/>
  <c r="C29" i="169"/>
  <c r="H28" i="169"/>
  <c r="J28" i="169" s="1"/>
  <c r="L28" i="169" s="1"/>
  <c r="D28" i="169"/>
  <c r="E28" i="169" s="1"/>
  <c r="C28" i="169"/>
  <c r="I27" i="169"/>
  <c r="K27" i="169" s="1"/>
  <c r="H27" i="169"/>
  <c r="J27" i="169" s="1"/>
  <c r="L27" i="169" s="1"/>
  <c r="D27" i="169"/>
  <c r="E27" i="169" s="1"/>
  <c r="C27" i="169"/>
  <c r="H26" i="169"/>
  <c r="D26" i="169"/>
  <c r="E26" i="169" s="1"/>
  <c r="C26" i="169"/>
  <c r="H25" i="169"/>
  <c r="J25" i="169" s="1"/>
  <c r="L25" i="169" s="1"/>
  <c r="E25" i="169"/>
  <c r="D25" i="169"/>
  <c r="C25" i="169"/>
  <c r="H24" i="169"/>
  <c r="E24" i="169"/>
  <c r="D24" i="169"/>
  <c r="C24" i="169"/>
  <c r="J23" i="169"/>
  <c r="L23" i="169" s="1"/>
  <c r="I23" i="169"/>
  <c r="K23" i="169" s="1"/>
  <c r="H23" i="169"/>
  <c r="D23" i="169"/>
  <c r="E23" i="169" s="1"/>
  <c r="C23" i="169"/>
  <c r="H22" i="169"/>
  <c r="J22" i="169" s="1"/>
  <c r="L22" i="169" s="1"/>
  <c r="E22" i="169"/>
  <c r="D22" i="169"/>
  <c r="C22" i="169"/>
  <c r="J21" i="169"/>
  <c r="L21" i="169" s="1"/>
  <c r="H21" i="169"/>
  <c r="I21" i="169" s="1"/>
  <c r="K21" i="169" s="1"/>
  <c r="E21" i="169"/>
  <c r="D21" i="169"/>
  <c r="C21" i="169"/>
  <c r="L20" i="169"/>
  <c r="I20" i="169"/>
  <c r="K20" i="169" s="1"/>
  <c r="H20" i="169"/>
  <c r="J20" i="169" s="1"/>
  <c r="D20" i="169"/>
  <c r="E20" i="169" s="1"/>
  <c r="C20" i="169"/>
  <c r="H19" i="169"/>
  <c r="J19" i="169" s="1"/>
  <c r="L19" i="169" s="1"/>
  <c r="D19" i="169"/>
  <c r="E19" i="169" s="1"/>
  <c r="C19" i="169"/>
  <c r="J18" i="169"/>
  <c r="L18" i="169" s="1"/>
  <c r="I18" i="169"/>
  <c r="K18" i="169" s="1"/>
  <c r="H18" i="169"/>
  <c r="D18" i="169"/>
  <c r="E18" i="169" s="1"/>
  <c r="C18" i="169"/>
  <c r="H17" i="169"/>
  <c r="D17" i="169"/>
  <c r="E17" i="169" s="1"/>
  <c r="C17" i="169"/>
  <c r="C33" i="169" s="1"/>
  <c r="N1" i="169"/>
  <c r="H42" i="168"/>
  <c r="B33" i="168"/>
  <c r="H32" i="168"/>
  <c r="J32" i="168" s="1"/>
  <c r="L32" i="168" s="1"/>
  <c r="E32" i="168"/>
  <c r="D32" i="168"/>
  <c r="C32" i="168"/>
  <c r="H31" i="168"/>
  <c r="E31" i="168"/>
  <c r="D31" i="168"/>
  <c r="C31" i="168"/>
  <c r="I30" i="168"/>
  <c r="K30" i="168" s="1"/>
  <c r="H30" i="168"/>
  <c r="J30" i="168" s="1"/>
  <c r="L30" i="168" s="1"/>
  <c r="D30" i="168"/>
  <c r="E30" i="168" s="1"/>
  <c r="C30" i="168"/>
  <c r="H29" i="168"/>
  <c r="J29" i="168" s="1"/>
  <c r="L29" i="168" s="1"/>
  <c r="D29" i="168"/>
  <c r="E29" i="168" s="1"/>
  <c r="C29" i="168"/>
  <c r="J28" i="168"/>
  <c r="L28" i="168" s="1"/>
  <c r="I28" i="168"/>
  <c r="K28" i="168" s="1"/>
  <c r="H28" i="168"/>
  <c r="D28" i="168"/>
  <c r="E28" i="168" s="1"/>
  <c r="C28" i="168"/>
  <c r="J27" i="168"/>
  <c r="L27" i="168" s="1"/>
  <c r="H27" i="168"/>
  <c r="I27" i="168" s="1"/>
  <c r="K27" i="168" s="1"/>
  <c r="D27" i="168"/>
  <c r="E27" i="168" s="1"/>
  <c r="C27" i="168"/>
  <c r="H26" i="168"/>
  <c r="J26" i="168" s="1"/>
  <c r="L26" i="168" s="1"/>
  <c r="E26" i="168"/>
  <c r="D26" i="168"/>
  <c r="C26" i="168"/>
  <c r="J25" i="168"/>
  <c r="L25" i="168" s="1"/>
  <c r="I25" i="168"/>
  <c r="K25" i="168" s="1"/>
  <c r="H25" i="168"/>
  <c r="E25" i="168"/>
  <c r="D25" i="168"/>
  <c r="C25" i="168"/>
  <c r="H24" i="168"/>
  <c r="D24" i="168"/>
  <c r="E24" i="168" s="1"/>
  <c r="C24" i="168"/>
  <c r="H23" i="168"/>
  <c r="J23" i="168" s="1"/>
  <c r="L23" i="168" s="1"/>
  <c r="E23" i="168"/>
  <c r="D23" i="168"/>
  <c r="C23" i="168"/>
  <c r="H22" i="168"/>
  <c r="E22" i="168"/>
  <c r="D22" i="168"/>
  <c r="C22" i="168"/>
  <c r="I21" i="168"/>
  <c r="K21" i="168" s="1"/>
  <c r="H21" i="168"/>
  <c r="J21" i="168" s="1"/>
  <c r="L21" i="168" s="1"/>
  <c r="D21" i="168"/>
  <c r="E21" i="168" s="1"/>
  <c r="C21" i="168"/>
  <c r="H20" i="168"/>
  <c r="J20" i="168" s="1"/>
  <c r="L20" i="168" s="1"/>
  <c r="D20" i="168"/>
  <c r="E20" i="168" s="1"/>
  <c r="C20" i="168"/>
  <c r="J19" i="168"/>
  <c r="L19" i="168" s="1"/>
  <c r="I19" i="168"/>
  <c r="K19" i="168" s="1"/>
  <c r="H19" i="168"/>
  <c r="D19" i="168"/>
  <c r="E19" i="168" s="1"/>
  <c r="C19" i="168"/>
  <c r="J18" i="168"/>
  <c r="L18" i="168" s="1"/>
  <c r="H18" i="168"/>
  <c r="I18" i="168" s="1"/>
  <c r="K18" i="168" s="1"/>
  <c r="D18" i="168"/>
  <c r="E18" i="168" s="1"/>
  <c r="C18" i="168"/>
  <c r="H17" i="168"/>
  <c r="J17" i="168" s="1"/>
  <c r="L17" i="168" s="1"/>
  <c r="L33" i="168" s="1"/>
  <c r="E17" i="168"/>
  <c r="D17" i="168"/>
  <c r="C17" i="168"/>
  <c r="C33" i="168" s="1"/>
  <c r="N1" i="168"/>
  <c r="H42" i="167"/>
  <c r="B33" i="167"/>
  <c r="H32" i="167"/>
  <c r="J32" i="167" s="1"/>
  <c r="L32" i="167" s="1"/>
  <c r="D32" i="167"/>
  <c r="E32" i="167" s="1"/>
  <c r="C32" i="167"/>
  <c r="H31" i="167"/>
  <c r="J31" i="167" s="1"/>
  <c r="L31" i="167" s="1"/>
  <c r="E31" i="167"/>
  <c r="D31" i="167"/>
  <c r="C31" i="167"/>
  <c r="H30" i="167"/>
  <c r="D30" i="167"/>
  <c r="E30" i="167" s="1"/>
  <c r="C30" i="167"/>
  <c r="H29" i="167"/>
  <c r="J29" i="167" s="1"/>
  <c r="L29" i="167" s="1"/>
  <c r="D29" i="167"/>
  <c r="E29" i="167" s="1"/>
  <c r="C29" i="167"/>
  <c r="H28" i="167"/>
  <c r="J28" i="167" s="1"/>
  <c r="L28" i="167" s="1"/>
  <c r="E28" i="167"/>
  <c r="D28" i="167"/>
  <c r="C28" i="167"/>
  <c r="H27" i="167"/>
  <c r="D27" i="167"/>
  <c r="E27" i="167" s="1"/>
  <c r="C27" i="167"/>
  <c r="H26" i="167"/>
  <c r="J26" i="167" s="1"/>
  <c r="L26" i="167" s="1"/>
  <c r="D26" i="167"/>
  <c r="E26" i="167" s="1"/>
  <c r="C26" i="167"/>
  <c r="H25" i="167"/>
  <c r="J25" i="167" s="1"/>
  <c r="L25" i="167" s="1"/>
  <c r="E25" i="167"/>
  <c r="D25" i="167"/>
  <c r="C25" i="167"/>
  <c r="H24" i="167"/>
  <c r="D24" i="167"/>
  <c r="E24" i="167" s="1"/>
  <c r="C24" i="167"/>
  <c r="H23" i="167"/>
  <c r="J23" i="167" s="1"/>
  <c r="L23" i="167" s="1"/>
  <c r="D23" i="167"/>
  <c r="E23" i="167" s="1"/>
  <c r="C23" i="167"/>
  <c r="H22" i="167"/>
  <c r="J22" i="167" s="1"/>
  <c r="L22" i="167" s="1"/>
  <c r="E22" i="167"/>
  <c r="D22" i="167"/>
  <c r="C22" i="167"/>
  <c r="H21" i="167"/>
  <c r="D21" i="167"/>
  <c r="E21" i="167" s="1"/>
  <c r="C21" i="167"/>
  <c r="H20" i="167"/>
  <c r="J20" i="167" s="1"/>
  <c r="L20" i="167" s="1"/>
  <c r="D20" i="167"/>
  <c r="E20" i="167" s="1"/>
  <c r="C20" i="167"/>
  <c r="H19" i="167"/>
  <c r="J19" i="167" s="1"/>
  <c r="L19" i="167" s="1"/>
  <c r="E19" i="167"/>
  <c r="D19" i="167"/>
  <c r="C19" i="167"/>
  <c r="H18" i="167"/>
  <c r="D18" i="167"/>
  <c r="E18" i="167" s="1"/>
  <c r="C18" i="167"/>
  <c r="H17" i="167"/>
  <c r="J17" i="167" s="1"/>
  <c r="L17" i="167" s="1"/>
  <c r="L33" i="167" s="1"/>
  <c r="D17" i="167"/>
  <c r="E17" i="167" s="1"/>
  <c r="C17" i="167"/>
  <c r="C33" i="167" s="1"/>
  <c r="N1" i="167"/>
  <c r="H42" i="166"/>
  <c r="B33" i="166"/>
  <c r="H32" i="166"/>
  <c r="J32" i="166" s="1"/>
  <c r="L32" i="166" s="1"/>
  <c r="D32" i="166"/>
  <c r="E32" i="166" s="1"/>
  <c r="C32" i="166"/>
  <c r="H31" i="166"/>
  <c r="I31" i="166" s="1"/>
  <c r="K31" i="166" s="1"/>
  <c r="E31" i="166"/>
  <c r="D31" i="166"/>
  <c r="C31" i="166"/>
  <c r="H30" i="166"/>
  <c r="D30" i="166"/>
  <c r="E30" i="166" s="1"/>
  <c r="C30" i="166"/>
  <c r="H29" i="166"/>
  <c r="I29" i="166" s="1"/>
  <c r="K29" i="166" s="1"/>
  <c r="D29" i="166"/>
  <c r="E29" i="166" s="1"/>
  <c r="C29" i="166"/>
  <c r="H28" i="166"/>
  <c r="I28" i="166" s="1"/>
  <c r="K28" i="166" s="1"/>
  <c r="E28" i="166"/>
  <c r="D28" i="166"/>
  <c r="C28" i="166"/>
  <c r="J27" i="166"/>
  <c r="L27" i="166" s="1"/>
  <c r="I27" i="166"/>
  <c r="K27" i="166" s="1"/>
  <c r="H27" i="166"/>
  <c r="D27" i="166"/>
  <c r="E27" i="166" s="1"/>
  <c r="C27" i="166"/>
  <c r="J26" i="166"/>
  <c r="L26" i="166" s="1"/>
  <c r="H26" i="166"/>
  <c r="I26" i="166" s="1"/>
  <c r="K26" i="166" s="1"/>
  <c r="D26" i="166"/>
  <c r="E26" i="166" s="1"/>
  <c r="C26" i="166"/>
  <c r="H25" i="166"/>
  <c r="I25" i="166" s="1"/>
  <c r="K25" i="166" s="1"/>
  <c r="D25" i="166"/>
  <c r="E25" i="166" s="1"/>
  <c r="C25" i="166"/>
  <c r="J24" i="166"/>
  <c r="L24" i="166" s="1"/>
  <c r="I24" i="166"/>
  <c r="K24" i="166" s="1"/>
  <c r="H24" i="166"/>
  <c r="D24" i="166"/>
  <c r="E24" i="166" s="1"/>
  <c r="C24" i="166"/>
  <c r="H23" i="166"/>
  <c r="D23" i="166"/>
  <c r="E23" i="166" s="1"/>
  <c r="C23" i="166"/>
  <c r="H22" i="166"/>
  <c r="I22" i="166" s="1"/>
  <c r="K22" i="166" s="1"/>
  <c r="E22" i="166"/>
  <c r="D22" i="166"/>
  <c r="C22" i="166"/>
  <c r="H21" i="166"/>
  <c r="D21" i="166"/>
  <c r="E21" i="166" s="1"/>
  <c r="C21" i="166"/>
  <c r="H20" i="166"/>
  <c r="I20" i="166" s="1"/>
  <c r="K20" i="166" s="1"/>
  <c r="D20" i="166"/>
  <c r="E20" i="166" s="1"/>
  <c r="C20" i="166"/>
  <c r="H19" i="166"/>
  <c r="I19" i="166" s="1"/>
  <c r="K19" i="166" s="1"/>
  <c r="E19" i="166"/>
  <c r="D19" i="166"/>
  <c r="C19" i="166"/>
  <c r="J18" i="166"/>
  <c r="L18" i="166" s="1"/>
  <c r="I18" i="166"/>
  <c r="K18" i="166" s="1"/>
  <c r="H18" i="166"/>
  <c r="D18" i="166"/>
  <c r="E18" i="166" s="1"/>
  <c r="C18" i="166"/>
  <c r="J17" i="166"/>
  <c r="L17" i="166" s="1"/>
  <c r="L33" i="166" s="1"/>
  <c r="H17" i="166"/>
  <c r="I17" i="166" s="1"/>
  <c r="K17" i="166" s="1"/>
  <c r="D17" i="166"/>
  <c r="E17" i="166" s="1"/>
  <c r="C17" i="166"/>
  <c r="C33" i="166" s="1"/>
  <c r="N1" i="166"/>
  <c r="H42" i="165"/>
  <c r="B33" i="165"/>
  <c r="H32" i="165"/>
  <c r="J32" i="165" s="1"/>
  <c r="L32" i="165" s="1"/>
  <c r="D32" i="165"/>
  <c r="E32" i="165" s="1"/>
  <c r="C32" i="165"/>
  <c r="I31" i="165"/>
  <c r="K31" i="165" s="1"/>
  <c r="H31" i="165"/>
  <c r="J31" i="165" s="1"/>
  <c r="L31" i="165" s="1"/>
  <c r="D31" i="165"/>
  <c r="E31" i="165" s="1"/>
  <c r="C31" i="165"/>
  <c r="J30" i="165"/>
  <c r="L30" i="165" s="1"/>
  <c r="I30" i="165"/>
  <c r="K30" i="165" s="1"/>
  <c r="H30" i="165"/>
  <c r="D30" i="165"/>
  <c r="E30" i="165" s="1"/>
  <c r="C30" i="165"/>
  <c r="H29" i="165"/>
  <c r="J29" i="165" s="1"/>
  <c r="L29" i="165" s="1"/>
  <c r="E29" i="165"/>
  <c r="D29" i="165"/>
  <c r="C29" i="165"/>
  <c r="J28" i="165"/>
  <c r="L28" i="165" s="1"/>
  <c r="H28" i="165"/>
  <c r="I28" i="165" s="1"/>
  <c r="K28" i="165" s="1"/>
  <c r="E28" i="165"/>
  <c r="D28" i="165"/>
  <c r="C28" i="165"/>
  <c r="H27" i="165"/>
  <c r="D27" i="165"/>
  <c r="E27" i="165" s="1"/>
  <c r="C27" i="165"/>
  <c r="H26" i="165"/>
  <c r="J26" i="165" s="1"/>
  <c r="L26" i="165" s="1"/>
  <c r="D26" i="165"/>
  <c r="E26" i="165" s="1"/>
  <c r="C26" i="165"/>
  <c r="H25" i="165"/>
  <c r="D25" i="165"/>
  <c r="E25" i="165" s="1"/>
  <c r="C25" i="165"/>
  <c r="L24" i="165"/>
  <c r="J24" i="165"/>
  <c r="I24" i="165"/>
  <c r="K24" i="165" s="1"/>
  <c r="H24" i="165"/>
  <c r="D24" i="165"/>
  <c r="E24" i="165" s="1"/>
  <c r="C24" i="165"/>
  <c r="H23" i="165"/>
  <c r="J23" i="165" s="1"/>
  <c r="L23" i="165" s="1"/>
  <c r="D23" i="165"/>
  <c r="E23" i="165" s="1"/>
  <c r="C23" i="165"/>
  <c r="I22" i="165"/>
  <c r="K22" i="165" s="1"/>
  <c r="H22" i="165"/>
  <c r="J22" i="165" s="1"/>
  <c r="L22" i="165" s="1"/>
  <c r="D22" i="165"/>
  <c r="E22" i="165" s="1"/>
  <c r="C22" i="165"/>
  <c r="J21" i="165"/>
  <c r="L21" i="165" s="1"/>
  <c r="I21" i="165"/>
  <c r="K21" i="165" s="1"/>
  <c r="H21" i="165"/>
  <c r="D21" i="165"/>
  <c r="E21" i="165" s="1"/>
  <c r="C21" i="165"/>
  <c r="H20" i="165"/>
  <c r="J20" i="165" s="1"/>
  <c r="L20" i="165" s="1"/>
  <c r="E20" i="165"/>
  <c r="D20" i="165"/>
  <c r="C20" i="165"/>
  <c r="J19" i="165"/>
  <c r="L19" i="165" s="1"/>
  <c r="H19" i="165"/>
  <c r="I19" i="165" s="1"/>
  <c r="K19" i="165" s="1"/>
  <c r="E19" i="165"/>
  <c r="D19" i="165"/>
  <c r="C19" i="165"/>
  <c r="H18" i="165"/>
  <c r="D18" i="165"/>
  <c r="E18" i="165" s="1"/>
  <c r="C18" i="165"/>
  <c r="H17" i="165"/>
  <c r="J17" i="165" s="1"/>
  <c r="L17" i="165" s="1"/>
  <c r="L33" i="165" s="1"/>
  <c r="D17" i="165"/>
  <c r="E17" i="165" s="1"/>
  <c r="C17" i="165"/>
  <c r="C33" i="165" s="1"/>
  <c r="N1" i="165"/>
  <c r="H42" i="164"/>
  <c r="B33" i="164"/>
  <c r="H32" i="164"/>
  <c r="J32" i="164" s="1"/>
  <c r="L32" i="164" s="1"/>
  <c r="D32" i="164"/>
  <c r="E32" i="164" s="1"/>
  <c r="C32" i="164"/>
  <c r="J31" i="164"/>
  <c r="L31" i="164" s="1"/>
  <c r="I31" i="164"/>
  <c r="K31" i="164" s="1"/>
  <c r="H31" i="164"/>
  <c r="D31" i="164"/>
  <c r="E31" i="164" s="1"/>
  <c r="C31" i="164"/>
  <c r="H30" i="164"/>
  <c r="D30" i="164"/>
  <c r="E30" i="164" s="1"/>
  <c r="C30" i="164"/>
  <c r="H29" i="164"/>
  <c r="J29" i="164" s="1"/>
  <c r="L29" i="164" s="1"/>
  <c r="E29" i="164"/>
  <c r="D29" i="164"/>
  <c r="C29" i="164"/>
  <c r="H28" i="164"/>
  <c r="E28" i="164"/>
  <c r="D28" i="164"/>
  <c r="C28" i="164"/>
  <c r="H27" i="164"/>
  <c r="J27" i="164" s="1"/>
  <c r="L27" i="164" s="1"/>
  <c r="D27" i="164"/>
  <c r="E27" i="164" s="1"/>
  <c r="C27" i="164"/>
  <c r="H26" i="164"/>
  <c r="J26" i="164" s="1"/>
  <c r="L26" i="164" s="1"/>
  <c r="E26" i="164"/>
  <c r="D26" i="164"/>
  <c r="C26" i="164"/>
  <c r="J25" i="164"/>
  <c r="L25" i="164" s="1"/>
  <c r="I25" i="164"/>
  <c r="K25" i="164" s="1"/>
  <c r="H25" i="164"/>
  <c r="E25" i="164"/>
  <c r="D25" i="164"/>
  <c r="C25" i="164"/>
  <c r="I24" i="164"/>
  <c r="K24" i="164" s="1"/>
  <c r="H24" i="164"/>
  <c r="J24" i="164" s="1"/>
  <c r="L24" i="164" s="1"/>
  <c r="D24" i="164"/>
  <c r="E24" i="164" s="1"/>
  <c r="C24" i="164"/>
  <c r="H23" i="164"/>
  <c r="J23" i="164" s="1"/>
  <c r="L23" i="164" s="1"/>
  <c r="D23" i="164"/>
  <c r="E23" i="164" s="1"/>
  <c r="C23" i="164"/>
  <c r="J22" i="164"/>
  <c r="L22" i="164" s="1"/>
  <c r="I22" i="164"/>
  <c r="K22" i="164" s="1"/>
  <c r="H22" i="164"/>
  <c r="D22" i="164"/>
  <c r="E22" i="164" s="1"/>
  <c r="C22" i="164"/>
  <c r="H21" i="164"/>
  <c r="D21" i="164"/>
  <c r="E21" i="164" s="1"/>
  <c r="C21" i="164"/>
  <c r="H20" i="164"/>
  <c r="J20" i="164" s="1"/>
  <c r="L20" i="164" s="1"/>
  <c r="E20" i="164"/>
  <c r="D20" i="164"/>
  <c r="C20" i="164"/>
  <c r="H19" i="164"/>
  <c r="E19" i="164"/>
  <c r="D19" i="164"/>
  <c r="C19" i="164"/>
  <c r="H18" i="164"/>
  <c r="J18" i="164" s="1"/>
  <c r="L18" i="164" s="1"/>
  <c r="D18" i="164"/>
  <c r="E18" i="164" s="1"/>
  <c r="C18" i="164"/>
  <c r="H17" i="164"/>
  <c r="J17" i="164" s="1"/>
  <c r="L17" i="164" s="1"/>
  <c r="L33" i="164" s="1"/>
  <c r="E17" i="164"/>
  <c r="D17" i="164"/>
  <c r="C17" i="164"/>
  <c r="C33" i="164" s="1"/>
  <c r="N1" i="164"/>
  <c r="H42" i="163"/>
  <c r="B33" i="163"/>
  <c r="H32" i="163"/>
  <c r="J32" i="163" s="1"/>
  <c r="L32" i="163" s="1"/>
  <c r="D32" i="163"/>
  <c r="E32" i="163" s="1"/>
  <c r="C32" i="163"/>
  <c r="H31" i="163"/>
  <c r="D31" i="163"/>
  <c r="E31" i="163" s="1"/>
  <c r="C31" i="163"/>
  <c r="L30" i="163"/>
  <c r="J30" i="163"/>
  <c r="I30" i="163"/>
  <c r="K30" i="163" s="1"/>
  <c r="H30" i="163"/>
  <c r="D30" i="163"/>
  <c r="E30" i="163" s="1"/>
  <c r="C30" i="163"/>
  <c r="H29" i="163"/>
  <c r="J29" i="163" s="1"/>
  <c r="L29" i="163" s="1"/>
  <c r="D29" i="163"/>
  <c r="E29" i="163" s="1"/>
  <c r="C29" i="163"/>
  <c r="I28" i="163"/>
  <c r="K28" i="163" s="1"/>
  <c r="H28" i="163"/>
  <c r="J28" i="163" s="1"/>
  <c r="L28" i="163" s="1"/>
  <c r="D28" i="163"/>
  <c r="E28" i="163" s="1"/>
  <c r="C28" i="163"/>
  <c r="J27" i="163"/>
  <c r="L27" i="163" s="1"/>
  <c r="I27" i="163"/>
  <c r="K27" i="163" s="1"/>
  <c r="H27" i="163"/>
  <c r="D27" i="163"/>
  <c r="E27" i="163" s="1"/>
  <c r="C27" i="163"/>
  <c r="H26" i="163"/>
  <c r="J26" i="163" s="1"/>
  <c r="L26" i="163" s="1"/>
  <c r="E26" i="163"/>
  <c r="D26" i="163"/>
  <c r="C26" i="163"/>
  <c r="J25" i="163"/>
  <c r="L25" i="163" s="1"/>
  <c r="H25" i="163"/>
  <c r="I25" i="163" s="1"/>
  <c r="K25" i="163" s="1"/>
  <c r="E25" i="163"/>
  <c r="D25" i="163"/>
  <c r="C25" i="163"/>
  <c r="H24" i="163"/>
  <c r="D24" i="163"/>
  <c r="E24" i="163" s="1"/>
  <c r="C24" i="163"/>
  <c r="H23" i="163"/>
  <c r="J23" i="163" s="1"/>
  <c r="L23" i="163" s="1"/>
  <c r="D23" i="163"/>
  <c r="E23" i="163" s="1"/>
  <c r="C23" i="163"/>
  <c r="H22" i="163"/>
  <c r="D22" i="163"/>
  <c r="E22" i="163" s="1"/>
  <c r="C22" i="163"/>
  <c r="L21" i="163"/>
  <c r="J21" i="163"/>
  <c r="I21" i="163"/>
  <c r="K21" i="163" s="1"/>
  <c r="H21" i="163"/>
  <c r="D21" i="163"/>
  <c r="E21" i="163" s="1"/>
  <c r="C21" i="163"/>
  <c r="H20" i="163"/>
  <c r="J20" i="163" s="1"/>
  <c r="L20" i="163" s="1"/>
  <c r="D20" i="163"/>
  <c r="E20" i="163" s="1"/>
  <c r="C20" i="163"/>
  <c r="I19" i="163"/>
  <c r="K19" i="163" s="1"/>
  <c r="H19" i="163"/>
  <c r="J19" i="163" s="1"/>
  <c r="L19" i="163" s="1"/>
  <c r="D19" i="163"/>
  <c r="E19" i="163" s="1"/>
  <c r="C19" i="163"/>
  <c r="J18" i="163"/>
  <c r="L18" i="163" s="1"/>
  <c r="I18" i="163"/>
  <c r="K18" i="163" s="1"/>
  <c r="H18" i="163"/>
  <c r="D18" i="163"/>
  <c r="E18" i="163" s="1"/>
  <c r="C18" i="163"/>
  <c r="H17" i="163"/>
  <c r="J17" i="163" s="1"/>
  <c r="L17" i="163" s="1"/>
  <c r="L33" i="163" s="1"/>
  <c r="E17" i="163"/>
  <c r="D17" i="163"/>
  <c r="C17" i="163"/>
  <c r="C33" i="163" s="1"/>
  <c r="N1" i="163"/>
  <c r="H42" i="162"/>
  <c r="B33" i="162"/>
  <c r="H32" i="162"/>
  <c r="J32" i="162" s="1"/>
  <c r="L32" i="162" s="1"/>
  <c r="D32" i="162"/>
  <c r="E32" i="162" s="1"/>
  <c r="C32" i="162"/>
  <c r="H31" i="162"/>
  <c r="I31" i="162" s="1"/>
  <c r="K31" i="162" s="1"/>
  <c r="D31" i="162"/>
  <c r="E31" i="162" s="1"/>
  <c r="C31" i="162"/>
  <c r="H30" i="162"/>
  <c r="D30" i="162"/>
  <c r="E30" i="162" s="1"/>
  <c r="C30" i="162"/>
  <c r="J29" i="162"/>
  <c r="L29" i="162" s="1"/>
  <c r="H29" i="162"/>
  <c r="I29" i="162" s="1"/>
  <c r="K29" i="162" s="1"/>
  <c r="D29" i="162"/>
  <c r="E29" i="162" s="1"/>
  <c r="C29" i="162"/>
  <c r="H28" i="162"/>
  <c r="I28" i="162" s="1"/>
  <c r="K28" i="162" s="1"/>
  <c r="E28" i="162"/>
  <c r="D28" i="162"/>
  <c r="C28" i="162"/>
  <c r="J27" i="162"/>
  <c r="L27" i="162" s="1"/>
  <c r="I27" i="162"/>
  <c r="K27" i="162" s="1"/>
  <c r="H27" i="162"/>
  <c r="E27" i="162"/>
  <c r="D27" i="162"/>
  <c r="C27" i="162"/>
  <c r="L26" i="162"/>
  <c r="J26" i="162"/>
  <c r="I26" i="162"/>
  <c r="K26" i="162" s="1"/>
  <c r="H26" i="162"/>
  <c r="D26" i="162"/>
  <c r="E26" i="162" s="1"/>
  <c r="C26" i="162"/>
  <c r="H25" i="162"/>
  <c r="I25" i="162" s="1"/>
  <c r="K25" i="162" s="1"/>
  <c r="D25" i="162"/>
  <c r="E25" i="162" s="1"/>
  <c r="C25" i="162"/>
  <c r="I24" i="162"/>
  <c r="K24" i="162" s="1"/>
  <c r="H24" i="162"/>
  <c r="J24" i="162" s="1"/>
  <c r="L24" i="162" s="1"/>
  <c r="D24" i="162"/>
  <c r="E24" i="162" s="1"/>
  <c r="C24" i="162"/>
  <c r="K23" i="162"/>
  <c r="J23" i="162"/>
  <c r="L23" i="162" s="1"/>
  <c r="H23" i="162"/>
  <c r="I23" i="162" s="1"/>
  <c r="D23" i="162"/>
  <c r="E23" i="162" s="1"/>
  <c r="C23" i="162"/>
  <c r="H22" i="162"/>
  <c r="I22" i="162" s="1"/>
  <c r="K22" i="162" s="1"/>
  <c r="E22" i="162"/>
  <c r="D22" i="162"/>
  <c r="C22" i="162"/>
  <c r="H21" i="162"/>
  <c r="E21" i="162"/>
  <c r="D21" i="162"/>
  <c r="C21" i="162"/>
  <c r="J20" i="162"/>
  <c r="L20" i="162" s="1"/>
  <c r="I20" i="162"/>
  <c r="K20" i="162" s="1"/>
  <c r="H20" i="162"/>
  <c r="D20" i="162"/>
  <c r="E20" i="162" s="1"/>
  <c r="C20" i="162"/>
  <c r="H19" i="162"/>
  <c r="I19" i="162" s="1"/>
  <c r="K19" i="162" s="1"/>
  <c r="E19" i="162"/>
  <c r="D19" i="162"/>
  <c r="C19" i="162"/>
  <c r="J18" i="162"/>
  <c r="L18" i="162" s="1"/>
  <c r="H18" i="162"/>
  <c r="I18" i="162" s="1"/>
  <c r="K18" i="162" s="1"/>
  <c r="D18" i="162"/>
  <c r="E18" i="162" s="1"/>
  <c r="C18" i="162"/>
  <c r="H17" i="162"/>
  <c r="J17" i="162" s="1"/>
  <c r="L17" i="162" s="1"/>
  <c r="L33" i="162" s="1"/>
  <c r="D17" i="162"/>
  <c r="E17" i="162" s="1"/>
  <c r="C17" i="162"/>
  <c r="C33" i="162" s="1"/>
  <c r="N1" i="162"/>
  <c r="H42" i="161"/>
  <c r="B33" i="161"/>
  <c r="H32" i="161"/>
  <c r="J32" i="161" s="1"/>
  <c r="L32" i="161" s="1"/>
  <c r="D32" i="161"/>
  <c r="E32" i="161" s="1"/>
  <c r="C32" i="161"/>
  <c r="I31" i="161"/>
  <c r="K31" i="161" s="1"/>
  <c r="H31" i="161"/>
  <c r="J31" i="161" s="1"/>
  <c r="L31" i="161" s="1"/>
  <c r="D31" i="161"/>
  <c r="E31" i="161" s="1"/>
  <c r="C31" i="161"/>
  <c r="J30" i="161"/>
  <c r="L30" i="161" s="1"/>
  <c r="I30" i="161"/>
  <c r="K30" i="161" s="1"/>
  <c r="H30" i="161"/>
  <c r="D30" i="161"/>
  <c r="E30" i="161" s="1"/>
  <c r="C30" i="161"/>
  <c r="H29" i="161"/>
  <c r="J29" i="161" s="1"/>
  <c r="L29" i="161" s="1"/>
  <c r="D29" i="161"/>
  <c r="E29" i="161" s="1"/>
  <c r="C29" i="161"/>
  <c r="J28" i="161"/>
  <c r="L28" i="161" s="1"/>
  <c r="H28" i="161"/>
  <c r="I28" i="161" s="1"/>
  <c r="K28" i="161" s="1"/>
  <c r="D28" i="161"/>
  <c r="E28" i="161" s="1"/>
  <c r="C28" i="161"/>
  <c r="H27" i="161"/>
  <c r="D27" i="161"/>
  <c r="E27" i="161" s="1"/>
  <c r="C27" i="161"/>
  <c r="H26" i="161"/>
  <c r="J26" i="161" s="1"/>
  <c r="L26" i="161" s="1"/>
  <c r="D26" i="161"/>
  <c r="E26" i="161" s="1"/>
  <c r="C26" i="161"/>
  <c r="J25" i="161"/>
  <c r="L25" i="161" s="1"/>
  <c r="H25" i="161"/>
  <c r="I25" i="161" s="1"/>
  <c r="K25" i="161" s="1"/>
  <c r="D25" i="161"/>
  <c r="E25" i="161" s="1"/>
  <c r="C25" i="161"/>
  <c r="L24" i="161"/>
  <c r="J24" i="161"/>
  <c r="I24" i="161"/>
  <c r="K24" i="161" s="1"/>
  <c r="H24" i="161"/>
  <c r="D24" i="161"/>
  <c r="E24" i="161" s="1"/>
  <c r="C24" i="161"/>
  <c r="H23" i="161"/>
  <c r="J23" i="161" s="1"/>
  <c r="L23" i="161" s="1"/>
  <c r="D23" i="161"/>
  <c r="E23" i="161" s="1"/>
  <c r="C23" i="161"/>
  <c r="H22" i="161"/>
  <c r="J22" i="161" s="1"/>
  <c r="L22" i="161" s="1"/>
  <c r="D22" i="161"/>
  <c r="E22" i="161" s="1"/>
  <c r="C22" i="161"/>
  <c r="J21" i="161"/>
  <c r="L21" i="161" s="1"/>
  <c r="I21" i="161"/>
  <c r="K21" i="161" s="1"/>
  <c r="H21" i="161"/>
  <c r="D21" i="161"/>
  <c r="E21" i="161" s="1"/>
  <c r="C21" i="161"/>
  <c r="H20" i="161"/>
  <c r="J20" i="161" s="1"/>
  <c r="L20" i="161" s="1"/>
  <c r="E20" i="161"/>
  <c r="D20" i="161"/>
  <c r="C20" i="161"/>
  <c r="J19" i="161"/>
  <c r="L19" i="161" s="1"/>
  <c r="H19" i="161"/>
  <c r="I19" i="161" s="1"/>
  <c r="K19" i="161" s="1"/>
  <c r="E19" i="161"/>
  <c r="D19" i="161"/>
  <c r="C19" i="161"/>
  <c r="H18" i="161"/>
  <c r="D18" i="161"/>
  <c r="E18" i="161" s="1"/>
  <c r="C18" i="161"/>
  <c r="H17" i="161"/>
  <c r="J17" i="161" s="1"/>
  <c r="L17" i="161" s="1"/>
  <c r="L33" i="161" s="1"/>
  <c r="D17" i="161"/>
  <c r="E17" i="161" s="1"/>
  <c r="C17" i="161"/>
  <c r="C33" i="161" s="1"/>
  <c r="N1" i="161"/>
  <c r="H42" i="160"/>
  <c r="B33" i="160"/>
  <c r="J32" i="160"/>
  <c r="L32" i="160" s="1"/>
  <c r="I32" i="160"/>
  <c r="K32" i="160" s="1"/>
  <c r="H32" i="160"/>
  <c r="D32" i="160"/>
  <c r="E32" i="160" s="1"/>
  <c r="C32" i="160"/>
  <c r="L31" i="160"/>
  <c r="K31" i="160"/>
  <c r="J31" i="160"/>
  <c r="H31" i="160"/>
  <c r="I31" i="160" s="1"/>
  <c r="D31" i="160"/>
  <c r="E31" i="160" s="1"/>
  <c r="C31" i="160"/>
  <c r="H30" i="160"/>
  <c r="J30" i="160" s="1"/>
  <c r="L30" i="160" s="1"/>
  <c r="E30" i="160"/>
  <c r="D30" i="160"/>
  <c r="C30" i="160"/>
  <c r="H29" i="160"/>
  <c r="J29" i="160" s="1"/>
  <c r="L29" i="160" s="1"/>
  <c r="E29" i="160"/>
  <c r="D29" i="160"/>
  <c r="C29" i="160"/>
  <c r="H28" i="160"/>
  <c r="D28" i="160"/>
  <c r="E28" i="160" s="1"/>
  <c r="C28" i="160"/>
  <c r="H27" i="160"/>
  <c r="J27" i="160" s="1"/>
  <c r="L27" i="160" s="1"/>
  <c r="D27" i="160"/>
  <c r="E27" i="160" s="1"/>
  <c r="C27" i="160"/>
  <c r="J26" i="160"/>
  <c r="L26" i="160" s="1"/>
  <c r="I26" i="160"/>
  <c r="K26" i="160" s="1"/>
  <c r="H26" i="160"/>
  <c r="D26" i="160"/>
  <c r="E26" i="160" s="1"/>
  <c r="C26" i="160"/>
  <c r="H25" i="160"/>
  <c r="J25" i="160" s="1"/>
  <c r="L25" i="160" s="1"/>
  <c r="D25" i="160"/>
  <c r="E25" i="160" s="1"/>
  <c r="C25" i="160"/>
  <c r="H24" i="160"/>
  <c r="J24" i="160" s="1"/>
  <c r="L24" i="160" s="1"/>
  <c r="D24" i="160"/>
  <c r="E24" i="160" s="1"/>
  <c r="C24" i="160"/>
  <c r="J23" i="160"/>
  <c r="L23" i="160" s="1"/>
  <c r="I23" i="160"/>
  <c r="K23" i="160" s="1"/>
  <c r="H23" i="160"/>
  <c r="D23" i="160"/>
  <c r="E23" i="160" s="1"/>
  <c r="C23" i="160"/>
  <c r="L22" i="160"/>
  <c r="J22" i="160"/>
  <c r="H22" i="160"/>
  <c r="I22" i="160" s="1"/>
  <c r="K22" i="160" s="1"/>
  <c r="D22" i="160"/>
  <c r="E22" i="160" s="1"/>
  <c r="C22" i="160"/>
  <c r="H21" i="160"/>
  <c r="J21" i="160" s="1"/>
  <c r="L21" i="160" s="1"/>
  <c r="E21" i="160"/>
  <c r="D21" i="160"/>
  <c r="C21" i="160"/>
  <c r="J20" i="160"/>
  <c r="L20" i="160" s="1"/>
  <c r="I20" i="160"/>
  <c r="K20" i="160" s="1"/>
  <c r="H20" i="160"/>
  <c r="E20" i="160"/>
  <c r="D20" i="160"/>
  <c r="C20" i="160"/>
  <c r="L19" i="160"/>
  <c r="K19" i="160"/>
  <c r="J19" i="160"/>
  <c r="I19" i="160"/>
  <c r="H19" i="160"/>
  <c r="D19" i="160"/>
  <c r="E19" i="160" s="1"/>
  <c r="C19" i="160"/>
  <c r="H18" i="160"/>
  <c r="J18" i="160" s="1"/>
  <c r="L18" i="160" s="1"/>
  <c r="E18" i="160"/>
  <c r="D18" i="160"/>
  <c r="C18" i="160"/>
  <c r="H17" i="160"/>
  <c r="E17" i="160"/>
  <c r="D17" i="160"/>
  <c r="C17" i="160"/>
  <c r="C33" i="160" s="1"/>
  <c r="N1" i="160"/>
  <c r="H42" i="159"/>
  <c r="B33" i="159"/>
  <c r="H32" i="159"/>
  <c r="J32" i="159" s="1"/>
  <c r="L32" i="159" s="1"/>
  <c r="E32" i="159"/>
  <c r="D32" i="159"/>
  <c r="C32" i="159"/>
  <c r="J31" i="159"/>
  <c r="L31" i="159" s="1"/>
  <c r="I31" i="159"/>
  <c r="K31" i="159" s="1"/>
  <c r="H31" i="159"/>
  <c r="E31" i="159"/>
  <c r="D31" i="159"/>
  <c r="C31" i="159"/>
  <c r="H30" i="159"/>
  <c r="D30" i="159"/>
  <c r="E30" i="159" s="1"/>
  <c r="C30" i="159"/>
  <c r="H29" i="159"/>
  <c r="J29" i="159" s="1"/>
  <c r="L29" i="159" s="1"/>
  <c r="D29" i="159"/>
  <c r="E29" i="159" s="1"/>
  <c r="C29" i="159"/>
  <c r="J28" i="159"/>
  <c r="L28" i="159" s="1"/>
  <c r="H28" i="159"/>
  <c r="I28" i="159" s="1"/>
  <c r="K28" i="159" s="1"/>
  <c r="D28" i="159"/>
  <c r="E28" i="159" s="1"/>
  <c r="C28" i="159"/>
  <c r="I27" i="159"/>
  <c r="K27" i="159" s="1"/>
  <c r="H27" i="159"/>
  <c r="J27" i="159" s="1"/>
  <c r="L27" i="159" s="1"/>
  <c r="D27" i="159"/>
  <c r="E27" i="159" s="1"/>
  <c r="C27" i="159"/>
  <c r="H26" i="159"/>
  <c r="J26" i="159" s="1"/>
  <c r="L26" i="159" s="1"/>
  <c r="E26" i="159"/>
  <c r="D26" i="159"/>
  <c r="C26" i="159"/>
  <c r="H25" i="159"/>
  <c r="J25" i="159" s="1"/>
  <c r="L25" i="159" s="1"/>
  <c r="E25" i="159"/>
  <c r="D25" i="159"/>
  <c r="C25" i="159"/>
  <c r="I24" i="159"/>
  <c r="K24" i="159" s="1"/>
  <c r="H24" i="159"/>
  <c r="J24" i="159" s="1"/>
  <c r="L24" i="159" s="1"/>
  <c r="D24" i="159"/>
  <c r="E24" i="159" s="1"/>
  <c r="C24" i="159"/>
  <c r="H23" i="159"/>
  <c r="J23" i="159" s="1"/>
  <c r="L23" i="159" s="1"/>
  <c r="D23" i="159"/>
  <c r="E23" i="159" s="1"/>
  <c r="C23" i="159"/>
  <c r="J22" i="159"/>
  <c r="L22" i="159" s="1"/>
  <c r="I22" i="159"/>
  <c r="K22" i="159" s="1"/>
  <c r="H22" i="159"/>
  <c r="D22" i="159"/>
  <c r="E22" i="159" s="1"/>
  <c r="C22" i="159"/>
  <c r="H21" i="159"/>
  <c r="D21" i="159"/>
  <c r="E21" i="159" s="1"/>
  <c r="C21" i="159"/>
  <c r="H20" i="159"/>
  <c r="J20" i="159" s="1"/>
  <c r="L20" i="159" s="1"/>
  <c r="D20" i="159"/>
  <c r="E20" i="159" s="1"/>
  <c r="C20" i="159"/>
  <c r="J19" i="159"/>
  <c r="L19" i="159" s="1"/>
  <c r="H19" i="159"/>
  <c r="I19" i="159" s="1"/>
  <c r="K19" i="159" s="1"/>
  <c r="D19" i="159"/>
  <c r="E19" i="159" s="1"/>
  <c r="C19" i="159"/>
  <c r="I18" i="159"/>
  <c r="K18" i="159" s="1"/>
  <c r="H18" i="159"/>
  <c r="J18" i="159" s="1"/>
  <c r="L18" i="159" s="1"/>
  <c r="D18" i="159"/>
  <c r="E18" i="159" s="1"/>
  <c r="C18" i="159"/>
  <c r="H17" i="159"/>
  <c r="J17" i="159" s="1"/>
  <c r="L17" i="159" s="1"/>
  <c r="L33" i="159" s="1"/>
  <c r="D17" i="159"/>
  <c r="E17" i="159" s="1"/>
  <c r="C17" i="159"/>
  <c r="C33" i="159" s="1"/>
  <c r="N1" i="159"/>
  <c r="H42" i="158"/>
  <c r="B33" i="158"/>
  <c r="H32" i="158"/>
  <c r="J32" i="158" s="1"/>
  <c r="L32" i="158" s="1"/>
  <c r="E32" i="158"/>
  <c r="D32" i="158"/>
  <c r="C32" i="158"/>
  <c r="J31" i="158"/>
  <c r="L31" i="158" s="1"/>
  <c r="H31" i="158"/>
  <c r="I31" i="158" s="1"/>
  <c r="K31" i="158" s="1"/>
  <c r="D31" i="158"/>
  <c r="E31" i="158" s="1"/>
  <c r="C31" i="158"/>
  <c r="I30" i="158"/>
  <c r="K30" i="158" s="1"/>
  <c r="H30" i="158"/>
  <c r="J30" i="158" s="1"/>
  <c r="L30" i="158" s="1"/>
  <c r="D30" i="158"/>
  <c r="E30" i="158" s="1"/>
  <c r="C30" i="158"/>
  <c r="H29" i="158"/>
  <c r="J29" i="158" s="1"/>
  <c r="L29" i="158" s="1"/>
  <c r="D29" i="158"/>
  <c r="E29" i="158" s="1"/>
  <c r="C29" i="158"/>
  <c r="J28" i="158"/>
  <c r="L28" i="158" s="1"/>
  <c r="H28" i="158"/>
  <c r="I28" i="158" s="1"/>
  <c r="K28" i="158" s="1"/>
  <c r="D28" i="158"/>
  <c r="E28" i="158" s="1"/>
  <c r="C28" i="158"/>
  <c r="I27" i="158"/>
  <c r="K27" i="158" s="1"/>
  <c r="H27" i="158"/>
  <c r="J27" i="158" s="1"/>
  <c r="L27" i="158" s="1"/>
  <c r="D27" i="158"/>
  <c r="E27" i="158" s="1"/>
  <c r="C27" i="158"/>
  <c r="H26" i="158"/>
  <c r="J26" i="158" s="1"/>
  <c r="L26" i="158" s="1"/>
  <c r="D26" i="158"/>
  <c r="E26" i="158" s="1"/>
  <c r="C26" i="158"/>
  <c r="H25" i="158"/>
  <c r="D25" i="158"/>
  <c r="E25" i="158" s="1"/>
  <c r="C25" i="158"/>
  <c r="H24" i="158"/>
  <c r="J24" i="158" s="1"/>
  <c r="L24" i="158" s="1"/>
  <c r="D24" i="158"/>
  <c r="E24" i="158" s="1"/>
  <c r="C24" i="158"/>
  <c r="H23" i="158"/>
  <c r="J23" i="158" s="1"/>
  <c r="L23" i="158" s="1"/>
  <c r="E23" i="158"/>
  <c r="D23" i="158"/>
  <c r="C23" i="158"/>
  <c r="J22" i="158"/>
  <c r="L22" i="158" s="1"/>
  <c r="H22" i="158"/>
  <c r="I22" i="158" s="1"/>
  <c r="K22" i="158" s="1"/>
  <c r="E22" i="158"/>
  <c r="D22" i="158"/>
  <c r="C22" i="158"/>
  <c r="I21" i="158"/>
  <c r="K21" i="158" s="1"/>
  <c r="H21" i="158"/>
  <c r="J21" i="158" s="1"/>
  <c r="L21" i="158" s="1"/>
  <c r="D21" i="158"/>
  <c r="E21" i="158" s="1"/>
  <c r="C21" i="158"/>
  <c r="H20" i="158"/>
  <c r="J20" i="158" s="1"/>
  <c r="L20" i="158" s="1"/>
  <c r="D20" i="158"/>
  <c r="E20" i="158" s="1"/>
  <c r="C20" i="158"/>
  <c r="J19" i="158"/>
  <c r="L19" i="158" s="1"/>
  <c r="H19" i="158"/>
  <c r="I19" i="158" s="1"/>
  <c r="K19" i="158" s="1"/>
  <c r="D19" i="158"/>
  <c r="E19" i="158" s="1"/>
  <c r="C19" i="158"/>
  <c r="I18" i="158"/>
  <c r="K18" i="158" s="1"/>
  <c r="H18" i="158"/>
  <c r="J18" i="158" s="1"/>
  <c r="L18" i="158" s="1"/>
  <c r="D18" i="158"/>
  <c r="E18" i="158" s="1"/>
  <c r="C18" i="158"/>
  <c r="H17" i="158"/>
  <c r="J17" i="158" s="1"/>
  <c r="L17" i="158" s="1"/>
  <c r="L33" i="158" s="1"/>
  <c r="D17" i="158"/>
  <c r="E17" i="158" s="1"/>
  <c r="C17" i="158"/>
  <c r="C33" i="158" s="1"/>
  <c r="N1" i="158"/>
  <c r="H42" i="157"/>
  <c r="B33" i="157"/>
  <c r="H32" i="157"/>
  <c r="J32" i="157" s="1"/>
  <c r="L32" i="157" s="1"/>
  <c r="E32" i="157"/>
  <c r="D32" i="157"/>
  <c r="C32" i="157"/>
  <c r="J31" i="157"/>
  <c r="L31" i="157" s="1"/>
  <c r="I31" i="157"/>
  <c r="K31" i="157" s="1"/>
  <c r="H31" i="157"/>
  <c r="E31" i="157"/>
  <c r="D31" i="157"/>
  <c r="C31" i="157"/>
  <c r="I30" i="157"/>
  <c r="K30" i="157" s="1"/>
  <c r="H30" i="157"/>
  <c r="J30" i="157" s="1"/>
  <c r="L30" i="157" s="1"/>
  <c r="D30" i="157"/>
  <c r="E30" i="157" s="1"/>
  <c r="C30" i="157"/>
  <c r="H29" i="157"/>
  <c r="J29" i="157" s="1"/>
  <c r="L29" i="157" s="1"/>
  <c r="D29" i="157"/>
  <c r="E29" i="157" s="1"/>
  <c r="C29" i="157"/>
  <c r="J28" i="157"/>
  <c r="L28" i="157" s="1"/>
  <c r="H28" i="157"/>
  <c r="I28" i="157" s="1"/>
  <c r="K28" i="157" s="1"/>
  <c r="D28" i="157"/>
  <c r="E28" i="157" s="1"/>
  <c r="C28" i="157"/>
  <c r="H27" i="157"/>
  <c r="J27" i="157" s="1"/>
  <c r="L27" i="157" s="1"/>
  <c r="D27" i="157"/>
  <c r="E27" i="157" s="1"/>
  <c r="C27" i="157"/>
  <c r="H26" i="157"/>
  <c r="J26" i="157" s="1"/>
  <c r="L26" i="157" s="1"/>
  <c r="E26" i="157"/>
  <c r="D26" i="157"/>
  <c r="C26" i="157"/>
  <c r="J25" i="157"/>
  <c r="L25" i="157" s="1"/>
  <c r="I25" i="157"/>
  <c r="K25" i="157" s="1"/>
  <c r="H25" i="157"/>
  <c r="E25" i="157"/>
  <c r="D25" i="157"/>
  <c r="C25" i="157"/>
  <c r="I24" i="157"/>
  <c r="K24" i="157" s="1"/>
  <c r="H24" i="157"/>
  <c r="J24" i="157" s="1"/>
  <c r="L24" i="157" s="1"/>
  <c r="D24" i="157"/>
  <c r="E24" i="157" s="1"/>
  <c r="C24" i="157"/>
  <c r="H23" i="157"/>
  <c r="J23" i="157" s="1"/>
  <c r="L23" i="157" s="1"/>
  <c r="D23" i="157"/>
  <c r="E23" i="157" s="1"/>
  <c r="C23" i="157"/>
  <c r="J22" i="157"/>
  <c r="L22" i="157" s="1"/>
  <c r="H22" i="157"/>
  <c r="I22" i="157" s="1"/>
  <c r="K22" i="157" s="1"/>
  <c r="D22" i="157"/>
  <c r="E22" i="157" s="1"/>
  <c r="C22" i="157"/>
  <c r="H21" i="157"/>
  <c r="J21" i="157" s="1"/>
  <c r="L21" i="157" s="1"/>
  <c r="D21" i="157"/>
  <c r="E21" i="157" s="1"/>
  <c r="C21" i="157"/>
  <c r="H20" i="157"/>
  <c r="J20" i="157" s="1"/>
  <c r="L20" i="157" s="1"/>
  <c r="E20" i="157"/>
  <c r="D20" i="157"/>
  <c r="C20" i="157"/>
  <c r="J19" i="157"/>
  <c r="L19" i="157" s="1"/>
  <c r="I19" i="157"/>
  <c r="K19" i="157" s="1"/>
  <c r="H19" i="157"/>
  <c r="E19" i="157"/>
  <c r="D19" i="157"/>
  <c r="C19" i="157"/>
  <c r="I18" i="157"/>
  <c r="K18" i="157" s="1"/>
  <c r="H18" i="157"/>
  <c r="J18" i="157" s="1"/>
  <c r="L18" i="157" s="1"/>
  <c r="D18" i="157"/>
  <c r="E18" i="157" s="1"/>
  <c r="C18" i="157"/>
  <c r="H17" i="157"/>
  <c r="J17" i="157" s="1"/>
  <c r="L17" i="157" s="1"/>
  <c r="L33" i="157" s="1"/>
  <c r="D17" i="157"/>
  <c r="E17" i="157" s="1"/>
  <c r="C17" i="157"/>
  <c r="C33" i="157" s="1"/>
  <c r="N1" i="157"/>
  <c r="H42" i="156"/>
  <c r="B33" i="156"/>
  <c r="H32" i="156"/>
  <c r="J32" i="156" s="1"/>
  <c r="L32" i="156" s="1"/>
  <c r="D32" i="156"/>
  <c r="E32" i="156" s="1"/>
  <c r="C32" i="156"/>
  <c r="J31" i="156"/>
  <c r="L31" i="156" s="1"/>
  <c r="H31" i="156"/>
  <c r="I31" i="156" s="1"/>
  <c r="K31" i="156" s="1"/>
  <c r="D31" i="156"/>
  <c r="E31" i="156" s="1"/>
  <c r="C31" i="156"/>
  <c r="J30" i="156"/>
  <c r="L30" i="156" s="1"/>
  <c r="H30" i="156"/>
  <c r="I30" i="156" s="1"/>
  <c r="K30" i="156" s="1"/>
  <c r="D30" i="156"/>
  <c r="E30" i="156" s="1"/>
  <c r="C30" i="156"/>
  <c r="H29" i="156"/>
  <c r="J29" i="156" s="1"/>
  <c r="L29" i="156" s="1"/>
  <c r="D29" i="156"/>
  <c r="E29" i="156" s="1"/>
  <c r="C29" i="156"/>
  <c r="H28" i="156"/>
  <c r="E28" i="156"/>
  <c r="D28" i="156"/>
  <c r="C28" i="156"/>
  <c r="H27" i="156"/>
  <c r="J27" i="156" s="1"/>
  <c r="L27" i="156" s="1"/>
  <c r="D27" i="156"/>
  <c r="E27" i="156" s="1"/>
  <c r="C27" i="156"/>
  <c r="H26" i="156"/>
  <c r="J26" i="156" s="1"/>
  <c r="L26" i="156" s="1"/>
  <c r="D26" i="156"/>
  <c r="E26" i="156" s="1"/>
  <c r="C26" i="156"/>
  <c r="J25" i="156"/>
  <c r="L25" i="156" s="1"/>
  <c r="H25" i="156"/>
  <c r="I25" i="156" s="1"/>
  <c r="K25" i="156" s="1"/>
  <c r="E25" i="156"/>
  <c r="D25" i="156"/>
  <c r="C25" i="156"/>
  <c r="J24" i="156"/>
  <c r="L24" i="156" s="1"/>
  <c r="I24" i="156"/>
  <c r="K24" i="156" s="1"/>
  <c r="H24" i="156"/>
  <c r="D24" i="156"/>
  <c r="E24" i="156" s="1"/>
  <c r="C24" i="156"/>
  <c r="H23" i="156"/>
  <c r="J23" i="156" s="1"/>
  <c r="L23" i="156" s="1"/>
  <c r="D23" i="156"/>
  <c r="E23" i="156" s="1"/>
  <c r="C23" i="156"/>
  <c r="H22" i="156"/>
  <c r="I22" i="156" s="1"/>
  <c r="K22" i="156" s="1"/>
  <c r="D22" i="156"/>
  <c r="E22" i="156" s="1"/>
  <c r="C22" i="156"/>
  <c r="H21" i="156"/>
  <c r="J21" i="156" s="1"/>
  <c r="L21" i="156" s="1"/>
  <c r="D21" i="156"/>
  <c r="E21" i="156" s="1"/>
  <c r="C21" i="156"/>
  <c r="H20" i="156"/>
  <c r="J20" i="156" s="1"/>
  <c r="L20" i="156" s="1"/>
  <c r="D20" i="156"/>
  <c r="E20" i="156" s="1"/>
  <c r="C20" i="156"/>
  <c r="H19" i="156"/>
  <c r="E19" i="156"/>
  <c r="D19" i="156"/>
  <c r="C19" i="156"/>
  <c r="I18" i="156"/>
  <c r="K18" i="156" s="1"/>
  <c r="H18" i="156"/>
  <c r="J18" i="156" s="1"/>
  <c r="L18" i="156" s="1"/>
  <c r="D18" i="156"/>
  <c r="E18" i="156" s="1"/>
  <c r="C18" i="156"/>
  <c r="H17" i="156"/>
  <c r="J17" i="156" s="1"/>
  <c r="L17" i="156" s="1"/>
  <c r="L33" i="156" s="1"/>
  <c r="D17" i="156"/>
  <c r="E17" i="156" s="1"/>
  <c r="C17" i="156"/>
  <c r="C33" i="156" s="1"/>
  <c r="N1" i="156"/>
  <c r="H42" i="155"/>
  <c r="B33" i="155"/>
  <c r="H32" i="155"/>
  <c r="J32" i="155" s="1"/>
  <c r="L32" i="155" s="1"/>
  <c r="D32" i="155"/>
  <c r="E32" i="155" s="1"/>
  <c r="C32" i="155"/>
  <c r="J31" i="155"/>
  <c r="L31" i="155" s="1"/>
  <c r="H31" i="155"/>
  <c r="I31" i="155" s="1"/>
  <c r="K31" i="155" s="1"/>
  <c r="D31" i="155"/>
  <c r="E31" i="155" s="1"/>
  <c r="C31" i="155"/>
  <c r="I30" i="155"/>
  <c r="K30" i="155" s="1"/>
  <c r="H30" i="155"/>
  <c r="J30" i="155" s="1"/>
  <c r="L30" i="155" s="1"/>
  <c r="D30" i="155"/>
  <c r="E30" i="155" s="1"/>
  <c r="C30" i="155"/>
  <c r="H29" i="155"/>
  <c r="J29" i="155" s="1"/>
  <c r="L29" i="155" s="1"/>
  <c r="E29" i="155"/>
  <c r="D29" i="155"/>
  <c r="C29" i="155"/>
  <c r="H28" i="155"/>
  <c r="E28" i="155"/>
  <c r="D28" i="155"/>
  <c r="C28" i="155"/>
  <c r="H27" i="155"/>
  <c r="J27" i="155" s="1"/>
  <c r="L27" i="155" s="1"/>
  <c r="D27" i="155"/>
  <c r="E27" i="155" s="1"/>
  <c r="C27" i="155"/>
  <c r="H26" i="155"/>
  <c r="J26" i="155" s="1"/>
  <c r="L26" i="155" s="1"/>
  <c r="D26" i="155"/>
  <c r="E26" i="155" s="1"/>
  <c r="C26" i="155"/>
  <c r="J25" i="155"/>
  <c r="L25" i="155" s="1"/>
  <c r="H25" i="155"/>
  <c r="I25" i="155" s="1"/>
  <c r="K25" i="155" s="1"/>
  <c r="D25" i="155"/>
  <c r="E25" i="155" s="1"/>
  <c r="C25" i="155"/>
  <c r="H24" i="155"/>
  <c r="J24" i="155" s="1"/>
  <c r="L24" i="155" s="1"/>
  <c r="D24" i="155"/>
  <c r="E24" i="155" s="1"/>
  <c r="C24" i="155"/>
  <c r="H23" i="155"/>
  <c r="J23" i="155" s="1"/>
  <c r="L23" i="155" s="1"/>
  <c r="D23" i="155"/>
  <c r="E23" i="155" s="1"/>
  <c r="C23" i="155"/>
  <c r="J22" i="155"/>
  <c r="L22" i="155" s="1"/>
  <c r="I22" i="155"/>
  <c r="K22" i="155" s="1"/>
  <c r="H22" i="155"/>
  <c r="D22" i="155"/>
  <c r="E22" i="155" s="1"/>
  <c r="C22" i="155"/>
  <c r="L21" i="155"/>
  <c r="J21" i="155"/>
  <c r="I21" i="155"/>
  <c r="K21" i="155" s="1"/>
  <c r="H21" i="155"/>
  <c r="D21" i="155"/>
  <c r="E21" i="155" s="1"/>
  <c r="C21" i="155"/>
  <c r="H20" i="155"/>
  <c r="J20" i="155" s="1"/>
  <c r="L20" i="155" s="1"/>
  <c r="E20" i="155"/>
  <c r="D20" i="155"/>
  <c r="C20" i="155"/>
  <c r="H19" i="155"/>
  <c r="E19" i="155"/>
  <c r="D19" i="155"/>
  <c r="C19" i="155"/>
  <c r="H18" i="155"/>
  <c r="J18" i="155" s="1"/>
  <c r="L18" i="155" s="1"/>
  <c r="D18" i="155"/>
  <c r="E18" i="155" s="1"/>
  <c r="C18" i="155"/>
  <c r="H17" i="155"/>
  <c r="J17" i="155" s="1"/>
  <c r="L17" i="155" s="1"/>
  <c r="L33" i="155" s="1"/>
  <c r="D17" i="155"/>
  <c r="E17" i="155" s="1"/>
  <c r="C17" i="155"/>
  <c r="C33" i="155" s="1"/>
  <c r="N1" i="155"/>
  <c r="H42" i="154"/>
  <c r="B33" i="154"/>
  <c r="H32" i="154"/>
  <c r="J32" i="154" s="1"/>
  <c r="L32" i="154" s="1"/>
  <c r="D32" i="154"/>
  <c r="E32" i="154" s="1"/>
  <c r="C32" i="154"/>
  <c r="H31" i="154"/>
  <c r="J31" i="154" s="1"/>
  <c r="L31" i="154" s="1"/>
  <c r="D31" i="154"/>
  <c r="E31" i="154" s="1"/>
  <c r="C31" i="154"/>
  <c r="J30" i="154"/>
  <c r="L30" i="154" s="1"/>
  <c r="I30" i="154"/>
  <c r="K30" i="154" s="1"/>
  <c r="H30" i="154"/>
  <c r="D30" i="154"/>
  <c r="E30" i="154" s="1"/>
  <c r="C30" i="154"/>
  <c r="H29" i="154"/>
  <c r="J29" i="154" s="1"/>
  <c r="L29" i="154" s="1"/>
  <c r="D29" i="154"/>
  <c r="E29" i="154" s="1"/>
  <c r="C29" i="154"/>
  <c r="H28" i="154"/>
  <c r="J28" i="154" s="1"/>
  <c r="L28" i="154" s="1"/>
  <c r="D28" i="154"/>
  <c r="E28" i="154" s="1"/>
  <c r="C28" i="154"/>
  <c r="J27" i="154"/>
  <c r="L27" i="154" s="1"/>
  <c r="I27" i="154"/>
  <c r="K27" i="154" s="1"/>
  <c r="H27" i="154"/>
  <c r="D27" i="154"/>
  <c r="E27" i="154" s="1"/>
  <c r="C27" i="154"/>
  <c r="H26" i="154"/>
  <c r="J26" i="154" s="1"/>
  <c r="L26" i="154" s="1"/>
  <c r="D26" i="154"/>
  <c r="E26" i="154" s="1"/>
  <c r="C26" i="154"/>
  <c r="H25" i="154"/>
  <c r="I25" i="154" s="1"/>
  <c r="K25" i="154" s="1"/>
  <c r="D25" i="154"/>
  <c r="E25" i="154" s="1"/>
  <c r="C25" i="154"/>
  <c r="J24" i="154"/>
  <c r="L24" i="154" s="1"/>
  <c r="I24" i="154"/>
  <c r="K24" i="154" s="1"/>
  <c r="H24" i="154"/>
  <c r="D24" i="154"/>
  <c r="E24" i="154" s="1"/>
  <c r="C24" i="154"/>
  <c r="H23" i="154"/>
  <c r="J23" i="154" s="1"/>
  <c r="L23" i="154" s="1"/>
  <c r="D23" i="154"/>
  <c r="E23" i="154" s="1"/>
  <c r="C23" i="154"/>
  <c r="H22" i="154"/>
  <c r="J22" i="154" s="1"/>
  <c r="L22" i="154" s="1"/>
  <c r="D22" i="154"/>
  <c r="E22" i="154" s="1"/>
  <c r="C22" i="154"/>
  <c r="J21" i="154"/>
  <c r="L21" i="154" s="1"/>
  <c r="I21" i="154"/>
  <c r="K21" i="154" s="1"/>
  <c r="H21" i="154"/>
  <c r="D21" i="154"/>
  <c r="E21" i="154" s="1"/>
  <c r="C21" i="154"/>
  <c r="H20" i="154"/>
  <c r="J20" i="154" s="1"/>
  <c r="L20" i="154" s="1"/>
  <c r="D20" i="154"/>
  <c r="E20" i="154" s="1"/>
  <c r="C20" i="154"/>
  <c r="H19" i="154"/>
  <c r="I19" i="154" s="1"/>
  <c r="K19" i="154" s="1"/>
  <c r="D19" i="154"/>
  <c r="E19" i="154" s="1"/>
  <c r="C19" i="154"/>
  <c r="J18" i="154"/>
  <c r="L18" i="154" s="1"/>
  <c r="I18" i="154"/>
  <c r="K18" i="154" s="1"/>
  <c r="H18" i="154"/>
  <c r="D18" i="154"/>
  <c r="E18" i="154" s="1"/>
  <c r="C18" i="154"/>
  <c r="H17" i="154"/>
  <c r="J17" i="154" s="1"/>
  <c r="L17" i="154" s="1"/>
  <c r="L33" i="154" s="1"/>
  <c r="D17" i="154"/>
  <c r="E17" i="154" s="1"/>
  <c r="C17" i="154"/>
  <c r="C33" i="154" s="1"/>
  <c r="N1" i="154"/>
  <c r="H42" i="153"/>
  <c r="B33" i="153"/>
  <c r="H32" i="153"/>
  <c r="J32" i="153" s="1"/>
  <c r="L32" i="153" s="1"/>
  <c r="D32" i="153"/>
  <c r="E32" i="153" s="1"/>
  <c r="C32" i="153"/>
  <c r="H31" i="153"/>
  <c r="J31" i="153" s="1"/>
  <c r="L31" i="153" s="1"/>
  <c r="E31" i="153"/>
  <c r="D31" i="153"/>
  <c r="C31" i="153"/>
  <c r="I30" i="153"/>
  <c r="K30" i="153" s="1"/>
  <c r="H30" i="153"/>
  <c r="J30" i="153" s="1"/>
  <c r="L30" i="153" s="1"/>
  <c r="D30" i="153"/>
  <c r="E30" i="153" s="1"/>
  <c r="C30" i="153"/>
  <c r="H29" i="153"/>
  <c r="J29" i="153" s="1"/>
  <c r="L29" i="153" s="1"/>
  <c r="D29" i="153"/>
  <c r="E29" i="153" s="1"/>
  <c r="C29" i="153"/>
  <c r="H28" i="153"/>
  <c r="J28" i="153" s="1"/>
  <c r="L28" i="153" s="1"/>
  <c r="D28" i="153"/>
  <c r="E28" i="153" s="1"/>
  <c r="C28" i="153"/>
  <c r="H27" i="153"/>
  <c r="D27" i="153"/>
  <c r="E27" i="153" s="1"/>
  <c r="C27" i="153"/>
  <c r="H26" i="153"/>
  <c r="J26" i="153" s="1"/>
  <c r="L26" i="153" s="1"/>
  <c r="D26" i="153"/>
  <c r="E26" i="153" s="1"/>
  <c r="C26" i="153"/>
  <c r="J25" i="153"/>
  <c r="L25" i="153" s="1"/>
  <c r="H25" i="153"/>
  <c r="I25" i="153" s="1"/>
  <c r="K25" i="153" s="1"/>
  <c r="D25" i="153"/>
  <c r="E25" i="153" s="1"/>
  <c r="C25" i="153"/>
  <c r="L24" i="153"/>
  <c r="J24" i="153"/>
  <c r="H24" i="153"/>
  <c r="I24" i="153" s="1"/>
  <c r="K24" i="153" s="1"/>
  <c r="D24" i="153"/>
  <c r="E24" i="153" s="1"/>
  <c r="C24" i="153"/>
  <c r="H23" i="153"/>
  <c r="J23" i="153" s="1"/>
  <c r="L23" i="153" s="1"/>
  <c r="E23" i="153"/>
  <c r="D23" i="153"/>
  <c r="C23" i="153"/>
  <c r="J22" i="153"/>
  <c r="L22" i="153" s="1"/>
  <c r="I22" i="153"/>
  <c r="K22" i="153" s="1"/>
  <c r="H22" i="153"/>
  <c r="E22" i="153"/>
  <c r="D22" i="153"/>
  <c r="C22" i="153"/>
  <c r="L21" i="153"/>
  <c r="K21" i="153"/>
  <c r="J21" i="153"/>
  <c r="I21" i="153"/>
  <c r="H21" i="153"/>
  <c r="D21" i="153"/>
  <c r="E21" i="153" s="1"/>
  <c r="C21" i="153"/>
  <c r="H20" i="153"/>
  <c r="J20" i="153" s="1"/>
  <c r="L20" i="153" s="1"/>
  <c r="J19" i="153"/>
  <c r="L19" i="153" s="1"/>
  <c r="I19" i="153"/>
  <c r="K19" i="153" s="1"/>
  <c r="H19" i="153"/>
  <c r="D19" i="153"/>
  <c r="E19" i="153" s="1"/>
  <c r="C19" i="153"/>
  <c r="H18" i="153"/>
  <c r="D18" i="153"/>
  <c r="E18" i="153" s="1"/>
  <c r="C18" i="153"/>
  <c r="H17" i="153"/>
  <c r="J17" i="153" s="1"/>
  <c r="L17" i="153" s="1"/>
  <c r="L33" i="153" s="1"/>
  <c r="D17" i="153"/>
  <c r="E17" i="153" s="1"/>
  <c r="C17" i="153"/>
  <c r="C33" i="153" s="1"/>
  <c r="N1" i="153"/>
  <c r="H42" i="152"/>
  <c r="B33" i="152"/>
  <c r="H32" i="152"/>
  <c r="J32" i="152" s="1"/>
  <c r="L32" i="152" s="1"/>
  <c r="D32" i="152"/>
  <c r="E32" i="152" s="1"/>
  <c r="C32" i="152"/>
  <c r="H31" i="152"/>
  <c r="J31" i="152" s="1"/>
  <c r="L31" i="152" s="1"/>
  <c r="D31" i="152"/>
  <c r="E31" i="152" s="1"/>
  <c r="C31" i="152"/>
  <c r="H30" i="152"/>
  <c r="J30" i="152" s="1"/>
  <c r="L30" i="152" s="1"/>
  <c r="D30" i="152"/>
  <c r="E30" i="152" s="1"/>
  <c r="C30" i="152"/>
  <c r="H29" i="152"/>
  <c r="J29" i="152" s="1"/>
  <c r="L29" i="152" s="1"/>
  <c r="D29" i="152"/>
  <c r="E29" i="152" s="1"/>
  <c r="C29" i="152"/>
  <c r="I28" i="152"/>
  <c r="K28" i="152" s="1"/>
  <c r="H28" i="152"/>
  <c r="J28" i="152" s="1"/>
  <c r="L28" i="152" s="1"/>
  <c r="D28" i="152"/>
  <c r="E28" i="152" s="1"/>
  <c r="C28" i="152"/>
  <c r="H27" i="152"/>
  <c r="J27" i="152" s="1"/>
  <c r="L27" i="152" s="1"/>
  <c r="D27" i="152"/>
  <c r="E27" i="152" s="1"/>
  <c r="C27" i="152"/>
  <c r="H26" i="152"/>
  <c r="J26" i="152" s="1"/>
  <c r="L26" i="152" s="1"/>
  <c r="D26" i="152"/>
  <c r="E26" i="152" s="1"/>
  <c r="C26" i="152"/>
  <c r="H25" i="152"/>
  <c r="J25" i="152" s="1"/>
  <c r="L25" i="152" s="1"/>
  <c r="D25" i="152"/>
  <c r="E25" i="152" s="1"/>
  <c r="C25" i="152"/>
  <c r="H24" i="152"/>
  <c r="J24" i="152" s="1"/>
  <c r="L24" i="152" s="1"/>
  <c r="H23" i="152"/>
  <c r="J23" i="152" s="1"/>
  <c r="L23" i="152" s="1"/>
  <c r="D23" i="152"/>
  <c r="E23" i="152" s="1"/>
  <c r="C23" i="152"/>
  <c r="I22" i="152"/>
  <c r="K22" i="152" s="1"/>
  <c r="H22" i="152"/>
  <c r="J22" i="152" s="1"/>
  <c r="L22" i="152" s="1"/>
  <c r="E22" i="152"/>
  <c r="D22" i="152"/>
  <c r="C22" i="152"/>
  <c r="I21" i="152"/>
  <c r="K21" i="152" s="1"/>
  <c r="H21" i="152"/>
  <c r="J21" i="152" s="1"/>
  <c r="L21" i="152" s="1"/>
  <c r="D21" i="152"/>
  <c r="E21" i="152" s="1"/>
  <c r="C21" i="152"/>
  <c r="H20" i="152"/>
  <c r="J20" i="152" s="1"/>
  <c r="L20" i="152" s="1"/>
  <c r="D20" i="152"/>
  <c r="E20" i="152" s="1"/>
  <c r="C20" i="152"/>
  <c r="J19" i="152"/>
  <c r="L19" i="152" s="1"/>
  <c r="I19" i="152"/>
  <c r="K19" i="152" s="1"/>
  <c r="H19" i="152"/>
  <c r="D19" i="152"/>
  <c r="E19" i="152" s="1"/>
  <c r="C19" i="152"/>
  <c r="K18" i="152"/>
  <c r="I18" i="152"/>
  <c r="H18" i="152"/>
  <c r="J18" i="152" s="1"/>
  <c r="L18" i="152" s="1"/>
  <c r="D18" i="152"/>
  <c r="E18" i="152" s="1"/>
  <c r="C18" i="152"/>
  <c r="H17" i="152"/>
  <c r="J17" i="152" s="1"/>
  <c r="L17" i="152" s="1"/>
  <c r="L33" i="152" s="1"/>
  <c r="E17" i="152"/>
  <c r="D17" i="152"/>
  <c r="C17" i="152"/>
  <c r="C33" i="152" s="1"/>
  <c r="N1" i="152"/>
  <c r="H42" i="151"/>
  <c r="B33" i="151"/>
  <c r="H32" i="151"/>
  <c r="J32" i="151" s="1"/>
  <c r="L32" i="151" s="1"/>
  <c r="E32" i="151"/>
  <c r="D32" i="151"/>
  <c r="C32" i="151"/>
  <c r="H31" i="151"/>
  <c r="E31" i="151"/>
  <c r="D31" i="151"/>
  <c r="C31" i="151"/>
  <c r="H30" i="151"/>
  <c r="D30" i="151"/>
  <c r="E30" i="151" s="1"/>
  <c r="C30" i="151"/>
  <c r="H29" i="151"/>
  <c r="J29" i="151" s="1"/>
  <c r="L29" i="151" s="1"/>
  <c r="D29" i="151"/>
  <c r="E29" i="151" s="1"/>
  <c r="C29" i="151"/>
  <c r="J28" i="151"/>
  <c r="L28" i="151" s="1"/>
  <c r="H28" i="151"/>
  <c r="I28" i="151" s="1"/>
  <c r="K28" i="151" s="1"/>
  <c r="D28" i="151"/>
  <c r="E28" i="151" s="1"/>
  <c r="C28" i="151"/>
  <c r="H27" i="151"/>
  <c r="J27" i="151" s="1"/>
  <c r="L27" i="151" s="1"/>
  <c r="D27" i="151"/>
  <c r="E27" i="151" s="1"/>
  <c r="C27" i="151"/>
  <c r="H26" i="151"/>
  <c r="J26" i="151" s="1"/>
  <c r="L26" i="151" s="1"/>
  <c r="E26" i="151"/>
  <c r="D26" i="151"/>
  <c r="C26" i="151"/>
  <c r="H25" i="151"/>
  <c r="E25" i="151"/>
  <c r="D25" i="151"/>
  <c r="C25" i="151"/>
  <c r="H24" i="151"/>
  <c r="D24" i="151"/>
  <c r="E24" i="151" s="1"/>
  <c r="C24" i="151"/>
  <c r="H23" i="151"/>
  <c r="J23" i="151" s="1"/>
  <c r="L23" i="151" s="1"/>
  <c r="D23" i="151"/>
  <c r="E23" i="151" s="1"/>
  <c r="C23" i="151"/>
  <c r="J22" i="151"/>
  <c r="L22" i="151" s="1"/>
  <c r="H22" i="151"/>
  <c r="I22" i="151" s="1"/>
  <c r="K22" i="151" s="1"/>
  <c r="D22" i="151"/>
  <c r="E22" i="151" s="1"/>
  <c r="C22" i="151"/>
  <c r="H21" i="151"/>
  <c r="J21" i="151" s="1"/>
  <c r="L21" i="151" s="1"/>
  <c r="D21" i="151"/>
  <c r="E21" i="151" s="1"/>
  <c r="C21" i="151"/>
  <c r="H20" i="151"/>
  <c r="J20" i="151" s="1"/>
  <c r="L20" i="151" s="1"/>
  <c r="E20" i="151"/>
  <c r="D20" i="151"/>
  <c r="C20" i="151"/>
  <c r="H19" i="151"/>
  <c r="E19" i="151"/>
  <c r="D19" i="151"/>
  <c r="C19" i="151"/>
  <c r="H18" i="151"/>
  <c r="D18" i="151"/>
  <c r="E18" i="151" s="1"/>
  <c r="C18" i="151"/>
  <c r="H17" i="151"/>
  <c r="J17" i="151" s="1"/>
  <c r="L17" i="151" s="1"/>
  <c r="L33" i="151" s="1"/>
  <c r="D17" i="151"/>
  <c r="E17" i="151" s="1"/>
  <c r="C17" i="151"/>
  <c r="C33" i="151" s="1"/>
  <c r="N1" i="151"/>
  <c r="H42" i="150"/>
  <c r="B33" i="150"/>
  <c r="H32" i="150"/>
  <c r="J32" i="150" s="1"/>
  <c r="L32" i="150" s="1"/>
  <c r="D32" i="150"/>
  <c r="E32" i="150" s="1"/>
  <c r="C32" i="150"/>
  <c r="I31" i="150"/>
  <c r="K31" i="150" s="1"/>
  <c r="H31" i="150"/>
  <c r="J31" i="150" s="1"/>
  <c r="L31" i="150" s="1"/>
  <c r="D31" i="150"/>
  <c r="E31" i="150" s="1"/>
  <c r="C31" i="150"/>
  <c r="I30" i="150"/>
  <c r="K30" i="150" s="1"/>
  <c r="H30" i="150"/>
  <c r="J30" i="150" s="1"/>
  <c r="L30" i="150" s="1"/>
  <c r="D30" i="150"/>
  <c r="E30" i="150" s="1"/>
  <c r="C30" i="150"/>
  <c r="H29" i="150"/>
  <c r="J29" i="150" s="1"/>
  <c r="L29" i="150" s="1"/>
  <c r="D29" i="150"/>
  <c r="E29" i="150" s="1"/>
  <c r="C29" i="150"/>
  <c r="I28" i="150"/>
  <c r="K28" i="150" s="1"/>
  <c r="H28" i="150"/>
  <c r="J28" i="150" s="1"/>
  <c r="L28" i="150" s="1"/>
  <c r="D28" i="150"/>
  <c r="E28" i="150" s="1"/>
  <c r="C28" i="150"/>
  <c r="H27" i="150"/>
  <c r="J27" i="150" s="1"/>
  <c r="L27" i="150" s="1"/>
  <c r="D27" i="150"/>
  <c r="E27" i="150" s="1"/>
  <c r="C27" i="150"/>
  <c r="H26" i="150"/>
  <c r="J26" i="150" s="1"/>
  <c r="L26" i="150" s="1"/>
  <c r="D26" i="150"/>
  <c r="E26" i="150" s="1"/>
  <c r="C26" i="150"/>
  <c r="H25" i="150"/>
  <c r="J25" i="150" s="1"/>
  <c r="L25" i="150" s="1"/>
  <c r="D25" i="150"/>
  <c r="E25" i="150" s="1"/>
  <c r="C25" i="150"/>
  <c r="H24" i="150"/>
  <c r="J24" i="150" s="1"/>
  <c r="L24" i="150" s="1"/>
  <c r="D24" i="150"/>
  <c r="E24" i="150" s="1"/>
  <c r="C24" i="150"/>
  <c r="H23" i="150"/>
  <c r="J23" i="150" s="1"/>
  <c r="L23" i="150" s="1"/>
  <c r="D23" i="150"/>
  <c r="E23" i="150" s="1"/>
  <c r="C23" i="150"/>
  <c r="H22" i="150"/>
  <c r="J22" i="150" s="1"/>
  <c r="L22" i="150" s="1"/>
  <c r="D22" i="150"/>
  <c r="E22" i="150" s="1"/>
  <c r="C22" i="150"/>
  <c r="I21" i="150"/>
  <c r="K21" i="150" s="1"/>
  <c r="H21" i="150"/>
  <c r="J21" i="150" s="1"/>
  <c r="L21" i="150" s="1"/>
  <c r="D21" i="150"/>
  <c r="E21" i="150" s="1"/>
  <c r="C21" i="150"/>
  <c r="H20" i="150"/>
  <c r="J20" i="150" s="1"/>
  <c r="L20" i="150" s="1"/>
  <c r="D20" i="150"/>
  <c r="E20" i="150" s="1"/>
  <c r="C20" i="150"/>
  <c r="I19" i="150"/>
  <c r="K19" i="150" s="1"/>
  <c r="H19" i="150"/>
  <c r="J19" i="150" s="1"/>
  <c r="L19" i="150" s="1"/>
  <c r="D19" i="150"/>
  <c r="E19" i="150" s="1"/>
  <c r="C19" i="150"/>
  <c r="I18" i="150"/>
  <c r="K18" i="150" s="1"/>
  <c r="H18" i="150"/>
  <c r="J18" i="150" s="1"/>
  <c r="L18" i="150" s="1"/>
  <c r="D18" i="150"/>
  <c r="E18" i="150" s="1"/>
  <c r="C18" i="150"/>
  <c r="H17" i="150"/>
  <c r="J17" i="150" s="1"/>
  <c r="L17" i="150" s="1"/>
  <c r="L33" i="150" s="1"/>
  <c r="D17" i="150"/>
  <c r="E17" i="150" s="1"/>
  <c r="C17" i="150"/>
  <c r="C33" i="150" s="1"/>
  <c r="N1" i="150"/>
  <c r="H42" i="149"/>
  <c r="B33" i="149"/>
  <c r="H32" i="149"/>
  <c r="J32" i="149" s="1"/>
  <c r="L32" i="149" s="1"/>
  <c r="D32" i="149"/>
  <c r="E32" i="149" s="1"/>
  <c r="C32" i="149"/>
  <c r="H31" i="149"/>
  <c r="J31" i="149" s="1"/>
  <c r="L31" i="149" s="1"/>
  <c r="D31" i="149"/>
  <c r="E31" i="149" s="1"/>
  <c r="C31" i="149"/>
  <c r="J30" i="149"/>
  <c r="L30" i="149" s="1"/>
  <c r="H30" i="149"/>
  <c r="I30" i="149" s="1"/>
  <c r="K30" i="149" s="1"/>
  <c r="D30" i="149"/>
  <c r="E30" i="149" s="1"/>
  <c r="C30" i="149"/>
  <c r="H29" i="149"/>
  <c r="J29" i="149" s="1"/>
  <c r="L29" i="149" s="1"/>
  <c r="D29" i="149"/>
  <c r="E29" i="149" s="1"/>
  <c r="C29" i="149"/>
  <c r="H28" i="149"/>
  <c r="J28" i="149" s="1"/>
  <c r="L28" i="149" s="1"/>
  <c r="E28" i="149"/>
  <c r="D28" i="149"/>
  <c r="C28" i="149"/>
  <c r="J27" i="149"/>
  <c r="L27" i="149" s="1"/>
  <c r="H27" i="149"/>
  <c r="I27" i="149" s="1"/>
  <c r="K27" i="149" s="1"/>
  <c r="D27" i="149"/>
  <c r="E27" i="149" s="1"/>
  <c r="C27" i="149"/>
  <c r="H26" i="149"/>
  <c r="J26" i="149" s="1"/>
  <c r="L26" i="149" s="1"/>
  <c r="D26" i="149"/>
  <c r="E26" i="149" s="1"/>
  <c r="C26" i="149"/>
  <c r="H25" i="149"/>
  <c r="J25" i="149" s="1"/>
  <c r="L25" i="149" s="1"/>
  <c r="D25" i="149"/>
  <c r="E25" i="149" s="1"/>
  <c r="C25" i="149"/>
  <c r="J24" i="149"/>
  <c r="L24" i="149" s="1"/>
  <c r="H24" i="149"/>
  <c r="I24" i="149" s="1"/>
  <c r="K24" i="149" s="1"/>
  <c r="D24" i="149"/>
  <c r="E24" i="149" s="1"/>
  <c r="C24" i="149"/>
  <c r="H23" i="149"/>
  <c r="J23" i="149" s="1"/>
  <c r="L23" i="149" s="1"/>
  <c r="D23" i="149"/>
  <c r="E23" i="149" s="1"/>
  <c r="C23" i="149"/>
  <c r="H22" i="149"/>
  <c r="J22" i="149" s="1"/>
  <c r="L22" i="149" s="1"/>
  <c r="D22" i="149"/>
  <c r="E22" i="149" s="1"/>
  <c r="C22" i="149"/>
  <c r="H21" i="149"/>
  <c r="J21" i="149" s="1"/>
  <c r="L21" i="149" s="1"/>
  <c r="D21" i="149"/>
  <c r="E21" i="149" s="1"/>
  <c r="C21" i="149"/>
  <c r="H20" i="149"/>
  <c r="J20" i="149" s="1"/>
  <c r="L20" i="149" s="1"/>
  <c r="D20" i="149"/>
  <c r="E20" i="149" s="1"/>
  <c r="C20" i="149"/>
  <c r="H19" i="149"/>
  <c r="J19" i="149" s="1"/>
  <c r="L19" i="149" s="1"/>
  <c r="D19" i="149"/>
  <c r="E19" i="149" s="1"/>
  <c r="C19" i="149"/>
  <c r="H18" i="149"/>
  <c r="J18" i="149" s="1"/>
  <c r="L18" i="149" s="1"/>
  <c r="D18" i="149"/>
  <c r="E18" i="149" s="1"/>
  <c r="C18" i="149"/>
  <c r="H17" i="149"/>
  <c r="J17" i="149" s="1"/>
  <c r="L17" i="149" s="1"/>
  <c r="L33" i="149" s="1"/>
  <c r="D17" i="149"/>
  <c r="E17" i="149" s="1"/>
  <c r="C17" i="149"/>
  <c r="C33" i="149" s="1"/>
  <c r="N1" i="149"/>
  <c r="H42" i="148"/>
  <c r="B33" i="148"/>
  <c r="H32" i="148"/>
  <c r="J32" i="148" s="1"/>
  <c r="L32" i="148" s="1"/>
  <c r="D32" i="148"/>
  <c r="E32" i="148" s="1"/>
  <c r="C32" i="148"/>
  <c r="H31" i="148"/>
  <c r="J31" i="148" s="1"/>
  <c r="L31" i="148" s="1"/>
  <c r="D31" i="148"/>
  <c r="E31" i="148" s="1"/>
  <c r="C31" i="148"/>
  <c r="H30" i="148"/>
  <c r="J30" i="148" s="1"/>
  <c r="L30" i="148" s="1"/>
  <c r="D30" i="148"/>
  <c r="E30" i="148" s="1"/>
  <c r="C30" i="148"/>
  <c r="I29" i="148"/>
  <c r="K29" i="148" s="1"/>
  <c r="H29" i="148"/>
  <c r="J29" i="148" s="1"/>
  <c r="L29" i="148" s="1"/>
  <c r="D29" i="148"/>
  <c r="E29" i="148" s="1"/>
  <c r="C29" i="148"/>
  <c r="H28" i="148"/>
  <c r="J28" i="148" s="1"/>
  <c r="L28" i="148" s="1"/>
  <c r="D28" i="148"/>
  <c r="E28" i="148" s="1"/>
  <c r="C28" i="148"/>
  <c r="H27" i="148"/>
  <c r="J27" i="148" s="1"/>
  <c r="L27" i="148" s="1"/>
  <c r="D27" i="148"/>
  <c r="E27" i="148" s="1"/>
  <c r="C27" i="148"/>
  <c r="H26" i="148"/>
  <c r="J26" i="148" s="1"/>
  <c r="L26" i="148" s="1"/>
  <c r="D26" i="148"/>
  <c r="E26" i="148" s="1"/>
  <c r="C26" i="148"/>
  <c r="H25" i="148"/>
  <c r="J25" i="148" s="1"/>
  <c r="L25" i="148" s="1"/>
  <c r="D25" i="148"/>
  <c r="E25" i="148" s="1"/>
  <c r="C25" i="148"/>
  <c r="H24" i="148"/>
  <c r="J24" i="148" s="1"/>
  <c r="L24" i="148" s="1"/>
  <c r="D24" i="148"/>
  <c r="E24" i="148" s="1"/>
  <c r="C24" i="148"/>
  <c r="H23" i="148"/>
  <c r="J23" i="148" s="1"/>
  <c r="L23" i="148" s="1"/>
  <c r="D23" i="148"/>
  <c r="E23" i="148" s="1"/>
  <c r="C23" i="148"/>
  <c r="H22" i="148"/>
  <c r="J22" i="148" s="1"/>
  <c r="L22" i="148" s="1"/>
  <c r="D22" i="148"/>
  <c r="E22" i="148" s="1"/>
  <c r="C22" i="148"/>
  <c r="H21" i="148"/>
  <c r="J21" i="148" s="1"/>
  <c r="L21" i="148" s="1"/>
  <c r="D21" i="148"/>
  <c r="E21" i="148" s="1"/>
  <c r="C21" i="148"/>
  <c r="H20" i="148"/>
  <c r="J20" i="148" s="1"/>
  <c r="L20" i="148" s="1"/>
  <c r="D20" i="148"/>
  <c r="E20" i="148" s="1"/>
  <c r="C20" i="148"/>
  <c r="H19" i="148"/>
  <c r="J19" i="148" s="1"/>
  <c r="L19" i="148" s="1"/>
  <c r="D19" i="148"/>
  <c r="E19" i="148" s="1"/>
  <c r="C19" i="148"/>
  <c r="I18" i="148"/>
  <c r="K18" i="148" s="1"/>
  <c r="H18" i="148"/>
  <c r="J18" i="148" s="1"/>
  <c r="L18" i="148" s="1"/>
  <c r="D18" i="148"/>
  <c r="E18" i="148" s="1"/>
  <c r="C18" i="148"/>
  <c r="H17" i="148"/>
  <c r="J17" i="148" s="1"/>
  <c r="L17" i="148" s="1"/>
  <c r="L33" i="148" s="1"/>
  <c r="D17" i="148"/>
  <c r="E17" i="148" s="1"/>
  <c r="C17" i="148"/>
  <c r="C33" i="148" s="1"/>
  <c r="N1" i="148"/>
  <c r="H42" i="147"/>
  <c r="B33" i="147"/>
  <c r="H32" i="147"/>
  <c r="J32" i="147" s="1"/>
  <c r="L32" i="147" s="1"/>
  <c r="D32" i="147"/>
  <c r="E32" i="147" s="1"/>
  <c r="C32" i="147"/>
  <c r="H31" i="147"/>
  <c r="J31" i="147" s="1"/>
  <c r="L31" i="147" s="1"/>
  <c r="D31" i="147"/>
  <c r="E31" i="147" s="1"/>
  <c r="C31" i="147"/>
  <c r="J30" i="147"/>
  <c r="L30" i="147" s="1"/>
  <c r="I30" i="147"/>
  <c r="K30" i="147" s="1"/>
  <c r="H30" i="147"/>
  <c r="D30" i="147"/>
  <c r="E30" i="147" s="1"/>
  <c r="C30" i="147"/>
  <c r="H29" i="147"/>
  <c r="J29" i="147" s="1"/>
  <c r="L29" i="147" s="1"/>
  <c r="E29" i="147"/>
  <c r="D29" i="147"/>
  <c r="C29" i="147"/>
  <c r="I28" i="147"/>
  <c r="K28" i="147" s="1"/>
  <c r="H28" i="147"/>
  <c r="J28" i="147" s="1"/>
  <c r="L28" i="147" s="1"/>
  <c r="D28" i="147"/>
  <c r="E28" i="147" s="1"/>
  <c r="C28" i="147"/>
  <c r="H27" i="147"/>
  <c r="D27" i="147"/>
  <c r="E27" i="147" s="1"/>
  <c r="C27" i="147"/>
  <c r="H26" i="147"/>
  <c r="J26" i="147" s="1"/>
  <c r="L26" i="147" s="1"/>
  <c r="E26" i="147"/>
  <c r="D26" i="147"/>
  <c r="C26" i="147"/>
  <c r="J25" i="147"/>
  <c r="L25" i="147" s="1"/>
  <c r="H25" i="147"/>
  <c r="I25" i="147" s="1"/>
  <c r="K25" i="147" s="1"/>
  <c r="E25" i="147"/>
  <c r="D25" i="147"/>
  <c r="C25" i="147"/>
  <c r="H24" i="147"/>
  <c r="J24" i="147" s="1"/>
  <c r="L24" i="147" s="1"/>
  <c r="D24" i="147"/>
  <c r="E24" i="147" s="1"/>
  <c r="C24" i="147"/>
  <c r="H23" i="147"/>
  <c r="J23" i="147" s="1"/>
  <c r="L23" i="147" s="1"/>
  <c r="D23" i="147"/>
  <c r="E23" i="147" s="1"/>
  <c r="C23" i="147"/>
  <c r="I22" i="147"/>
  <c r="K22" i="147" s="1"/>
  <c r="H22" i="147"/>
  <c r="J22" i="147" s="1"/>
  <c r="L22" i="147" s="1"/>
  <c r="D22" i="147"/>
  <c r="E22" i="147" s="1"/>
  <c r="C22" i="147"/>
  <c r="H21" i="147"/>
  <c r="J21" i="147" s="1"/>
  <c r="L21" i="147" s="1"/>
  <c r="D21" i="147"/>
  <c r="E21" i="147" s="1"/>
  <c r="C21" i="147"/>
  <c r="H20" i="147"/>
  <c r="J20" i="147" s="1"/>
  <c r="L20" i="147" s="1"/>
  <c r="D20" i="147"/>
  <c r="E20" i="147" s="1"/>
  <c r="C20" i="147"/>
  <c r="I19" i="147"/>
  <c r="K19" i="147" s="1"/>
  <c r="H19" i="147"/>
  <c r="J19" i="147" s="1"/>
  <c r="L19" i="147" s="1"/>
  <c r="E19" i="147"/>
  <c r="D19" i="147"/>
  <c r="C19" i="147"/>
  <c r="J18" i="147"/>
  <c r="L18" i="147" s="1"/>
  <c r="H18" i="147"/>
  <c r="I18" i="147" s="1"/>
  <c r="K18" i="147" s="1"/>
  <c r="H17" i="147"/>
  <c r="J17" i="147" s="1"/>
  <c r="L17" i="147" s="1"/>
  <c r="L33" i="147" s="1"/>
  <c r="D17" i="147"/>
  <c r="E17" i="147" s="1"/>
  <c r="C17" i="147"/>
  <c r="C33" i="147" s="1"/>
  <c r="N1" i="147"/>
  <c r="G14" i="157"/>
  <c r="G14" i="162"/>
  <c r="G14" i="154"/>
  <c r="G14" i="171"/>
  <c r="G14" i="168"/>
  <c r="G14" i="172"/>
  <c r="G14" i="173"/>
  <c r="G14" i="175"/>
  <c r="G14" i="149"/>
  <c r="G14" i="152"/>
  <c r="G14" i="169"/>
  <c r="G14" i="165"/>
  <c r="G14" i="158"/>
  <c r="G14" i="155"/>
  <c r="G14" i="170"/>
  <c r="G14" i="164"/>
  <c r="G14" i="147"/>
  <c r="G14" i="148"/>
  <c r="G14" i="166"/>
  <c r="G14" i="156"/>
  <c r="G14" i="174"/>
  <c r="G14" i="167"/>
  <c r="G14" i="153"/>
  <c r="G14" i="159"/>
  <c r="G14" i="151"/>
  <c r="G14" i="160"/>
  <c r="G14" i="150"/>
  <c r="G14" i="163"/>
  <c r="G14" i="161"/>
  <c r="I17" i="160" l="1"/>
  <c r="K17" i="160" s="1"/>
  <c r="J17" i="160"/>
  <c r="L17" i="160" s="1"/>
  <c r="L33" i="160" s="1"/>
  <c r="I28" i="160"/>
  <c r="K28" i="160" s="1"/>
  <c r="J28" i="160"/>
  <c r="L28" i="160" s="1"/>
  <c r="I22" i="150"/>
  <c r="K22" i="150" s="1"/>
  <c r="I27" i="156"/>
  <c r="K27" i="156" s="1"/>
  <c r="J19" i="174"/>
  <c r="L19" i="174" s="1"/>
  <c r="I19" i="174"/>
  <c r="K19" i="174" s="1"/>
  <c r="J27" i="175"/>
  <c r="L27" i="175" s="1"/>
  <c r="I27" i="175"/>
  <c r="K27" i="175" s="1"/>
  <c r="J31" i="175"/>
  <c r="L31" i="175" s="1"/>
  <c r="I31" i="175"/>
  <c r="K31" i="175" s="1"/>
  <c r="I21" i="147"/>
  <c r="K21" i="147" s="1"/>
  <c r="J18" i="151"/>
  <c r="L18" i="151" s="1"/>
  <c r="I18" i="151"/>
  <c r="K18" i="151" s="1"/>
  <c r="J31" i="151"/>
  <c r="L31" i="151" s="1"/>
  <c r="I31" i="151"/>
  <c r="K31" i="151" s="1"/>
  <c r="I27" i="152"/>
  <c r="K27" i="152" s="1"/>
  <c r="J19" i="155"/>
  <c r="L19" i="155" s="1"/>
  <c r="I19" i="155"/>
  <c r="K19" i="155" s="1"/>
  <c r="J28" i="155"/>
  <c r="L28" i="155" s="1"/>
  <c r="I28" i="155"/>
  <c r="K28" i="155" s="1"/>
  <c r="J28" i="171"/>
  <c r="L28" i="171" s="1"/>
  <c r="I28" i="171"/>
  <c r="K28" i="171" s="1"/>
  <c r="J27" i="147"/>
  <c r="L27" i="147" s="1"/>
  <c r="I27" i="147"/>
  <c r="K27" i="147" s="1"/>
  <c r="I31" i="147"/>
  <c r="K31" i="147" s="1"/>
  <c r="I23" i="148"/>
  <c r="K23" i="148" s="1"/>
  <c r="I30" i="148"/>
  <c r="K30" i="148" s="1"/>
  <c r="J30" i="159"/>
  <c r="L30" i="159" s="1"/>
  <c r="I30" i="159"/>
  <c r="K30" i="159" s="1"/>
  <c r="J21" i="159"/>
  <c r="L21" i="159" s="1"/>
  <c r="I21" i="159"/>
  <c r="K21" i="159" s="1"/>
  <c r="J31" i="174"/>
  <c r="L31" i="174" s="1"/>
  <c r="I31" i="174"/>
  <c r="K31" i="174" s="1"/>
  <c r="I19" i="156"/>
  <c r="K19" i="156" s="1"/>
  <c r="J19" i="156"/>
  <c r="L19" i="156" s="1"/>
  <c r="J25" i="151"/>
  <c r="L25" i="151" s="1"/>
  <c r="I25" i="151"/>
  <c r="K25" i="151" s="1"/>
  <c r="J30" i="151"/>
  <c r="L30" i="151" s="1"/>
  <c r="I30" i="151"/>
  <c r="K30" i="151" s="1"/>
  <c r="I18" i="155"/>
  <c r="K18" i="155" s="1"/>
  <c r="I27" i="155"/>
  <c r="K27" i="155" s="1"/>
  <c r="J18" i="167"/>
  <c r="L18" i="167" s="1"/>
  <c r="I18" i="167"/>
  <c r="K18" i="167" s="1"/>
  <c r="J27" i="167"/>
  <c r="L27" i="167" s="1"/>
  <c r="I27" i="167"/>
  <c r="K27" i="167" s="1"/>
  <c r="I28" i="174"/>
  <c r="K28" i="174" s="1"/>
  <c r="J28" i="174"/>
  <c r="L28" i="174" s="1"/>
  <c r="J19" i="151"/>
  <c r="L19" i="151" s="1"/>
  <c r="I19" i="151"/>
  <c r="K19" i="151" s="1"/>
  <c r="J24" i="151"/>
  <c r="L24" i="151" s="1"/>
  <c r="I24" i="151"/>
  <c r="K24" i="151" s="1"/>
  <c r="J18" i="153"/>
  <c r="L18" i="153" s="1"/>
  <c r="I18" i="153"/>
  <c r="K18" i="153" s="1"/>
  <c r="I17" i="148"/>
  <c r="K17" i="148" s="1"/>
  <c r="I24" i="148"/>
  <c r="K24" i="148" s="1"/>
  <c r="I27" i="150"/>
  <c r="K27" i="150" s="1"/>
  <c r="J27" i="153"/>
  <c r="L27" i="153" s="1"/>
  <c r="I27" i="153"/>
  <c r="K27" i="153" s="1"/>
  <c r="I28" i="156"/>
  <c r="K28" i="156" s="1"/>
  <c r="J28" i="156"/>
  <c r="L28" i="156" s="1"/>
  <c r="I25" i="158"/>
  <c r="K25" i="158" s="1"/>
  <c r="J25" i="158"/>
  <c r="L25" i="158" s="1"/>
  <c r="J25" i="174"/>
  <c r="L25" i="174" s="1"/>
  <c r="I25" i="174"/>
  <c r="K25" i="174" s="1"/>
  <c r="I31" i="163"/>
  <c r="K31" i="163" s="1"/>
  <c r="J31" i="163"/>
  <c r="L31" i="163" s="1"/>
  <c r="J21" i="164"/>
  <c r="L21" i="164" s="1"/>
  <c r="I21" i="164"/>
  <c r="K21" i="164" s="1"/>
  <c r="J30" i="164"/>
  <c r="L30" i="164" s="1"/>
  <c r="I30" i="164"/>
  <c r="K30" i="164" s="1"/>
  <c r="I25" i="165"/>
  <c r="K25" i="165" s="1"/>
  <c r="J25" i="165"/>
  <c r="L25" i="165" s="1"/>
  <c r="J27" i="165"/>
  <c r="L27" i="165" s="1"/>
  <c r="I27" i="165"/>
  <c r="K27" i="165" s="1"/>
  <c r="I22" i="174"/>
  <c r="K22" i="174" s="1"/>
  <c r="J22" i="174"/>
  <c r="L22" i="174" s="1"/>
  <c r="I24" i="158"/>
  <c r="K24" i="158" s="1"/>
  <c r="I25" i="159"/>
  <c r="K25" i="159" s="1"/>
  <c r="I25" i="160"/>
  <c r="K25" i="160" s="1"/>
  <c r="I29" i="160"/>
  <c r="K29" i="160" s="1"/>
  <c r="J18" i="161"/>
  <c r="L18" i="161" s="1"/>
  <c r="I18" i="161"/>
  <c r="K18" i="161" s="1"/>
  <c r="J30" i="166"/>
  <c r="L30" i="166" s="1"/>
  <c r="I30" i="166"/>
  <c r="K30" i="166" s="1"/>
  <c r="J24" i="167"/>
  <c r="L24" i="167" s="1"/>
  <c r="I24" i="167"/>
  <c r="K24" i="167" s="1"/>
  <c r="J22" i="168"/>
  <c r="L22" i="168" s="1"/>
  <c r="I22" i="168"/>
  <c r="K22" i="168" s="1"/>
  <c r="J17" i="169"/>
  <c r="L17" i="169" s="1"/>
  <c r="L33" i="169" s="1"/>
  <c r="I17" i="169"/>
  <c r="K17" i="169" s="1"/>
  <c r="I22" i="172"/>
  <c r="K22" i="172" s="1"/>
  <c r="J22" i="172"/>
  <c r="L22" i="172" s="1"/>
  <c r="J24" i="172"/>
  <c r="L24" i="172" s="1"/>
  <c r="I24" i="172"/>
  <c r="K24" i="172" s="1"/>
  <c r="J24" i="173"/>
  <c r="L24" i="173" s="1"/>
  <c r="I24" i="173"/>
  <c r="K24" i="173" s="1"/>
  <c r="I18" i="149"/>
  <c r="K18" i="149" s="1"/>
  <c r="I21" i="149"/>
  <c r="K21" i="149" s="1"/>
  <c r="I31" i="153"/>
  <c r="K31" i="153" s="1"/>
  <c r="I24" i="155"/>
  <c r="K24" i="155" s="1"/>
  <c r="I21" i="156"/>
  <c r="K21" i="156" s="1"/>
  <c r="I21" i="157"/>
  <c r="K21" i="157" s="1"/>
  <c r="I27" i="157"/>
  <c r="K27" i="157" s="1"/>
  <c r="I22" i="161"/>
  <c r="K22" i="161" s="1"/>
  <c r="I17" i="162"/>
  <c r="K17" i="162" s="1"/>
  <c r="J21" i="166"/>
  <c r="L21" i="166" s="1"/>
  <c r="I21" i="166"/>
  <c r="K21" i="166" s="1"/>
  <c r="I24" i="168"/>
  <c r="K24" i="168" s="1"/>
  <c r="J24" i="168"/>
  <c r="L24" i="168" s="1"/>
  <c r="J21" i="173"/>
  <c r="L21" i="173" s="1"/>
  <c r="I21" i="173"/>
  <c r="K21" i="173" s="1"/>
  <c r="J30" i="173"/>
  <c r="L30" i="173" s="1"/>
  <c r="I30" i="173"/>
  <c r="K30" i="173" s="1"/>
  <c r="I30" i="162"/>
  <c r="K30" i="162" s="1"/>
  <c r="J30" i="162"/>
  <c r="L30" i="162" s="1"/>
  <c r="I30" i="171"/>
  <c r="K30" i="171" s="1"/>
  <c r="J30" i="171"/>
  <c r="L30" i="171" s="1"/>
  <c r="J23" i="175"/>
  <c r="L23" i="175" s="1"/>
  <c r="I23" i="175"/>
  <c r="K23" i="175" s="1"/>
  <c r="I24" i="147"/>
  <c r="K24" i="147" s="1"/>
  <c r="I20" i="148"/>
  <c r="K20" i="148" s="1"/>
  <c r="I21" i="148"/>
  <c r="K21" i="148" s="1"/>
  <c r="I26" i="148"/>
  <c r="K26" i="148" s="1"/>
  <c r="I27" i="148"/>
  <c r="K27" i="148" s="1"/>
  <c r="I32" i="148"/>
  <c r="K32" i="148" s="1"/>
  <c r="I24" i="150"/>
  <c r="K24" i="150" s="1"/>
  <c r="I25" i="150"/>
  <c r="K25" i="150" s="1"/>
  <c r="I24" i="152"/>
  <c r="K24" i="152" s="1"/>
  <c r="I25" i="152"/>
  <c r="K25" i="152" s="1"/>
  <c r="I30" i="152"/>
  <c r="K30" i="152" s="1"/>
  <c r="I31" i="152"/>
  <c r="K31" i="152" s="1"/>
  <c r="I28" i="153"/>
  <c r="K28" i="153" s="1"/>
  <c r="J22" i="156"/>
  <c r="L22" i="156" s="1"/>
  <c r="J27" i="161"/>
  <c r="L27" i="161" s="1"/>
  <c r="I27" i="161"/>
  <c r="K27" i="161" s="1"/>
  <c r="J21" i="162"/>
  <c r="L21" i="162" s="1"/>
  <c r="I21" i="162"/>
  <c r="K21" i="162" s="1"/>
  <c r="I23" i="166"/>
  <c r="K23" i="166" s="1"/>
  <c r="J23" i="166"/>
  <c r="L23" i="166" s="1"/>
  <c r="J21" i="167"/>
  <c r="L21" i="167" s="1"/>
  <c r="I21" i="167"/>
  <c r="K21" i="167" s="1"/>
  <c r="J30" i="167"/>
  <c r="L30" i="167" s="1"/>
  <c r="I30" i="167"/>
  <c r="K30" i="167" s="1"/>
  <c r="J31" i="168"/>
  <c r="L31" i="168" s="1"/>
  <c r="I31" i="168"/>
  <c r="K31" i="168" s="1"/>
  <c r="J24" i="169"/>
  <c r="L24" i="169" s="1"/>
  <c r="I24" i="169"/>
  <c r="K24" i="169" s="1"/>
  <c r="J19" i="171"/>
  <c r="L19" i="171" s="1"/>
  <c r="I19" i="171"/>
  <c r="K19" i="171" s="1"/>
  <c r="J18" i="175"/>
  <c r="L18" i="175" s="1"/>
  <c r="I18" i="175"/>
  <c r="K18" i="175" s="1"/>
  <c r="J25" i="175"/>
  <c r="L25" i="175" s="1"/>
  <c r="I25" i="175"/>
  <c r="K25" i="175" s="1"/>
  <c r="I21" i="151"/>
  <c r="K21" i="151" s="1"/>
  <c r="I27" i="151"/>
  <c r="K27" i="151" s="1"/>
  <c r="I22" i="163"/>
  <c r="K22" i="163" s="1"/>
  <c r="J22" i="163"/>
  <c r="L22" i="163" s="1"/>
  <c r="J24" i="163"/>
  <c r="L24" i="163" s="1"/>
  <c r="I24" i="163"/>
  <c r="K24" i="163" s="1"/>
  <c r="J19" i="164"/>
  <c r="L19" i="164" s="1"/>
  <c r="I19" i="164"/>
  <c r="K19" i="164" s="1"/>
  <c r="J28" i="164"/>
  <c r="L28" i="164" s="1"/>
  <c r="I28" i="164"/>
  <c r="K28" i="164" s="1"/>
  <c r="J18" i="165"/>
  <c r="L18" i="165" s="1"/>
  <c r="I18" i="165"/>
  <c r="K18" i="165" s="1"/>
  <c r="I26" i="169"/>
  <c r="K26" i="169" s="1"/>
  <c r="J26" i="169"/>
  <c r="L26" i="169" s="1"/>
  <c r="I21" i="171"/>
  <c r="K21" i="171" s="1"/>
  <c r="J21" i="171"/>
  <c r="L21" i="171" s="1"/>
  <c r="I31" i="172"/>
  <c r="K31" i="172" s="1"/>
  <c r="J31" i="172"/>
  <c r="L31" i="172" s="1"/>
  <c r="J18" i="173"/>
  <c r="L18" i="173" s="1"/>
  <c r="I18" i="173"/>
  <c r="K18" i="173" s="1"/>
  <c r="J27" i="173"/>
  <c r="L27" i="173" s="1"/>
  <c r="I27" i="173"/>
  <c r="K27" i="173" s="1"/>
  <c r="I18" i="164"/>
  <c r="K18" i="164" s="1"/>
  <c r="I27" i="164"/>
  <c r="K27" i="164" s="1"/>
  <c r="J20" i="166"/>
  <c r="L20" i="166" s="1"/>
  <c r="J29" i="166"/>
  <c r="L29" i="166" s="1"/>
  <c r="I18" i="174"/>
  <c r="K18" i="174" s="1"/>
  <c r="I24" i="174"/>
  <c r="K24" i="174" s="1"/>
  <c r="I30" i="174"/>
  <c r="K30" i="174" s="1"/>
  <c r="I22" i="175"/>
  <c r="K22" i="175" s="1"/>
  <c r="I24" i="175"/>
  <c r="K24" i="175" s="1"/>
  <c r="I32" i="175"/>
  <c r="K32" i="175" s="1"/>
  <c r="I17" i="174"/>
  <c r="K17" i="174" s="1"/>
  <c r="I20" i="174"/>
  <c r="K20" i="174" s="1"/>
  <c r="I23" i="174"/>
  <c r="K23" i="174" s="1"/>
  <c r="I26" i="174"/>
  <c r="K26" i="174" s="1"/>
  <c r="I29" i="174"/>
  <c r="K29" i="174" s="1"/>
  <c r="I32" i="174"/>
  <c r="K32" i="174" s="1"/>
  <c r="I19" i="173"/>
  <c r="K19" i="173" s="1"/>
  <c r="I22" i="173"/>
  <c r="K22" i="173" s="1"/>
  <c r="I25" i="173"/>
  <c r="K25" i="173" s="1"/>
  <c r="I28" i="173"/>
  <c r="K28" i="173" s="1"/>
  <c r="I31" i="173"/>
  <c r="K31" i="173" s="1"/>
  <c r="I17" i="173"/>
  <c r="K17" i="173" s="1"/>
  <c r="I20" i="173"/>
  <c r="K20" i="173" s="1"/>
  <c r="I23" i="173"/>
  <c r="K23" i="173" s="1"/>
  <c r="I26" i="173"/>
  <c r="K26" i="173" s="1"/>
  <c r="I29" i="173"/>
  <c r="K29" i="173" s="1"/>
  <c r="I32" i="173"/>
  <c r="K32" i="173" s="1"/>
  <c r="I17" i="172"/>
  <c r="K17" i="172" s="1"/>
  <c r="I20" i="172"/>
  <c r="K20" i="172" s="1"/>
  <c r="I23" i="172"/>
  <c r="K23" i="172" s="1"/>
  <c r="I26" i="172"/>
  <c r="K26" i="172" s="1"/>
  <c r="I29" i="172"/>
  <c r="K29" i="172" s="1"/>
  <c r="I32" i="172"/>
  <c r="K32" i="172" s="1"/>
  <c r="I17" i="171"/>
  <c r="K17" i="171" s="1"/>
  <c r="I20" i="171"/>
  <c r="K20" i="171" s="1"/>
  <c r="I23" i="171"/>
  <c r="K23" i="171" s="1"/>
  <c r="I26" i="171"/>
  <c r="K26" i="171" s="1"/>
  <c r="I29" i="171"/>
  <c r="K29" i="171" s="1"/>
  <c r="I32" i="171"/>
  <c r="K32" i="171" s="1"/>
  <c r="I25" i="170"/>
  <c r="K25" i="170" s="1"/>
  <c r="I31" i="170"/>
  <c r="K31" i="170" s="1"/>
  <c r="J19" i="170"/>
  <c r="L19" i="170" s="1"/>
  <c r="J22" i="170"/>
  <c r="L22" i="170" s="1"/>
  <c r="J28" i="170"/>
  <c r="L28" i="170" s="1"/>
  <c r="I17" i="170"/>
  <c r="K17" i="170" s="1"/>
  <c r="I20" i="170"/>
  <c r="K20" i="170" s="1"/>
  <c r="I23" i="170"/>
  <c r="K23" i="170" s="1"/>
  <c r="I26" i="170"/>
  <c r="K26" i="170" s="1"/>
  <c r="I29" i="170"/>
  <c r="K29" i="170" s="1"/>
  <c r="I32" i="170"/>
  <c r="K32" i="170" s="1"/>
  <c r="I19" i="169"/>
  <c r="K19" i="169" s="1"/>
  <c r="I22" i="169"/>
  <c r="K22" i="169" s="1"/>
  <c r="I25" i="169"/>
  <c r="K25" i="169" s="1"/>
  <c r="I28" i="169"/>
  <c r="K28" i="169" s="1"/>
  <c r="I31" i="169"/>
  <c r="K31" i="169" s="1"/>
  <c r="I32" i="169"/>
  <c r="K32" i="169" s="1"/>
  <c r="I17" i="168"/>
  <c r="K17" i="168" s="1"/>
  <c r="I20" i="168"/>
  <c r="K20" i="168" s="1"/>
  <c r="I23" i="168"/>
  <c r="K23" i="168" s="1"/>
  <c r="I26" i="168"/>
  <c r="K26" i="168" s="1"/>
  <c r="I29" i="168"/>
  <c r="K29" i="168" s="1"/>
  <c r="I32" i="168"/>
  <c r="K32" i="168" s="1"/>
  <c r="I19" i="167"/>
  <c r="K19" i="167" s="1"/>
  <c r="I22" i="167"/>
  <c r="K22" i="167" s="1"/>
  <c r="I25" i="167"/>
  <c r="K25" i="167" s="1"/>
  <c r="I28" i="167"/>
  <c r="K28" i="167" s="1"/>
  <c r="I31" i="167"/>
  <c r="K31" i="167" s="1"/>
  <c r="I17" i="167"/>
  <c r="K17" i="167" s="1"/>
  <c r="I20" i="167"/>
  <c r="K20" i="167" s="1"/>
  <c r="I23" i="167"/>
  <c r="K23" i="167" s="1"/>
  <c r="I26" i="167"/>
  <c r="K26" i="167" s="1"/>
  <c r="I29" i="167"/>
  <c r="K29" i="167" s="1"/>
  <c r="I32" i="167"/>
  <c r="K32" i="167" s="1"/>
  <c r="J19" i="166"/>
  <c r="L19" i="166" s="1"/>
  <c r="J22" i="166"/>
  <c r="L22" i="166" s="1"/>
  <c r="J25" i="166"/>
  <c r="L25" i="166" s="1"/>
  <c r="J28" i="166"/>
  <c r="L28" i="166" s="1"/>
  <c r="J31" i="166"/>
  <c r="L31" i="166" s="1"/>
  <c r="I32" i="166"/>
  <c r="K32" i="166" s="1"/>
  <c r="I17" i="165"/>
  <c r="K17" i="165" s="1"/>
  <c r="I20" i="165"/>
  <c r="K20" i="165" s="1"/>
  <c r="I23" i="165"/>
  <c r="K23" i="165" s="1"/>
  <c r="I26" i="165"/>
  <c r="K26" i="165" s="1"/>
  <c r="I29" i="165"/>
  <c r="K29" i="165" s="1"/>
  <c r="I32" i="165"/>
  <c r="K32" i="165" s="1"/>
  <c r="I17" i="164"/>
  <c r="K17" i="164" s="1"/>
  <c r="I20" i="164"/>
  <c r="K20" i="164" s="1"/>
  <c r="I23" i="164"/>
  <c r="K23" i="164" s="1"/>
  <c r="I26" i="164"/>
  <c r="K26" i="164" s="1"/>
  <c r="I29" i="164"/>
  <c r="K29" i="164" s="1"/>
  <c r="I32" i="164"/>
  <c r="K32" i="164" s="1"/>
  <c r="I17" i="163"/>
  <c r="K17" i="163" s="1"/>
  <c r="I20" i="163"/>
  <c r="K20" i="163" s="1"/>
  <c r="I23" i="163"/>
  <c r="K23" i="163" s="1"/>
  <c r="I26" i="163"/>
  <c r="K26" i="163" s="1"/>
  <c r="I29" i="163"/>
  <c r="K29" i="163" s="1"/>
  <c r="I32" i="163"/>
  <c r="K32" i="163" s="1"/>
  <c r="J19" i="162"/>
  <c r="L19" i="162" s="1"/>
  <c r="J22" i="162"/>
  <c r="L22" i="162" s="1"/>
  <c r="J25" i="162"/>
  <c r="L25" i="162" s="1"/>
  <c r="J28" i="162"/>
  <c r="L28" i="162" s="1"/>
  <c r="J31" i="162"/>
  <c r="L31" i="162" s="1"/>
  <c r="I32" i="162"/>
  <c r="K32" i="162" s="1"/>
  <c r="I17" i="161"/>
  <c r="K17" i="161" s="1"/>
  <c r="I20" i="161"/>
  <c r="K20" i="161" s="1"/>
  <c r="I23" i="161"/>
  <c r="K23" i="161" s="1"/>
  <c r="I26" i="161"/>
  <c r="K26" i="161" s="1"/>
  <c r="I29" i="161"/>
  <c r="K29" i="161" s="1"/>
  <c r="I32" i="161"/>
  <c r="K32" i="161" s="1"/>
  <c r="I18" i="160"/>
  <c r="K18" i="160" s="1"/>
  <c r="I21" i="160"/>
  <c r="K21" i="160" s="1"/>
  <c r="I24" i="160"/>
  <c r="K24" i="160" s="1"/>
  <c r="I27" i="160"/>
  <c r="K27" i="160" s="1"/>
  <c r="I30" i="160"/>
  <c r="K30" i="160" s="1"/>
  <c r="I17" i="159"/>
  <c r="K17" i="159" s="1"/>
  <c r="I20" i="159"/>
  <c r="K20" i="159" s="1"/>
  <c r="I23" i="159"/>
  <c r="K23" i="159" s="1"/>
  <c r="I26" i="159"/>
  <c r="K26" i="159" s="1"/>
  <c r="I29" i="159"/>
  <c r="K29" i="159" s="1"/>
  <c r="I32" i="159"/>
  <c r="K32" i="159" s="1"/>
  <c r="I17" i="158"/>
  <c r="K17" i="158" s="1"/>
  <c r="I20" i="158"/>
  <c r="K20" i="158" s="1"/>
  <c r="I23" i="158"/>
  <c r="K23" i="158" s="1"/>
  <c r="I26" i="158"/>
  <c r="K26" i="158" s="1"/>
  <c r="I29" i="158"/>
  <c r="K29" i="158" s="1"/>
  <c r="I32" i="158"/>
  <c r="K32" i="158" s="1"/>
  <c r="I17" i="157"/>
  <c r="K17" i="157" s="1"/>
  <c r="I20" i="157"/>
  <c r="K20" i="157" s="1"/>
  <c r="I23" i="157"/>
  <c r="K23" i="157" s="1"/>
  <c r="I26" i="157"/>
  <c r="K26" i="157" s="1"/>
  <c r="I29" i="157"/>
  <c r="K29" i="157" s="1"/>
  <c r="I32" i="157"/>
  <c r="K32" i="157" s="1"/>
  <c r="I17" i="156"/>
  <c r="K17" i="156" s="1"/>
  <c r="I20" i="156"/>
  <c r="K20" i="156" s="1"/>
  <c r="I23" i="156"/>
  <c r="K23" i="156" s="1"/>
  <c r="I26" i="156"/>
  <c r="K26" i="156" s="1"/>
  <c r="I29" i="156"/>
  <c r="K29" i="156" s="1"/>
  <c r="I32" i="156"/>
  <c r="K32" i="156" s="1"/>
  <c r="I17" i="155"/>
  <c r="K17" i="155" s="1"/>
  <c r="I20" i="155"/>
  <c r="K20" i="155" s="1"/>
  <c r="I23" i="155"/>
  <c r="K23" i="155" s="1"/>
  <c r="I26" i="155"/>
  <c r="K26" i="155" s="1"/>
  <c r="I29" i="155"/>
  <c r="K29" i="155" s="1"/>
  <c r="I32" i="155"/>
  <c r="K32" i="155" s="1"/>
  <c r="I22" i="154"/>
  <c r="K22" i="154" s="1"/>
  <c r="I31" i="154"/>
  <c r="K31" i="154" s="1"/>
  <c r="J19" i="154"/>
  <c r="L19" i="154" s="1"/>
  <c r="J25" i="154"/>
  <c r="L25" i="154" s="1"/>
  <c r="I17" i="154"/>
  <c r="K17" i="154" s="1"/>
  <c r="I20" i="154"/>
  <c r="K20" i="154" s="1"/>
  <c r="I23" i="154"/>
  <c r="K23" i="154" s="1"/>
  <c r="I26" i="154"/>
  <c r="K26" i="154" s="1"/>
  <c r="I29" i="154"/>
  <c r="K29" i="154" s="1"/>
  <c r="I32" i="154"/>
  <c r="K32" i="154" s="1"/>
  <c r="I28" i="154"/>
  <c r="K28" i="154" s="1"/>
  <c r="I17" i="153"/>
  <c r="K17" i="153" s="1"/>
  <c r="I32" i="153"/>
  <c r="K32" i="153" s="1"/>
  <c r="I20" i="153"/>
  <c r="K20" i="153" s="1"/>
  <c r="I23" i="153"/>
  <c r="K23" i="153" s="1"/>
  <c r="I26" i="153"/>
  <c r="K26" i="153" s="1"/>
  <c r="I29" i="153"/>
  <c r="K29" i="153" s="1"/>
  <c r="I17" i="152"/>
  <c r="K17" i="152" s="1"/>
  <c r="I20" i="152"/>
  <c r="K20" i="152" s="1"/>
  <c r="I26" i="152"/>
  <c r="K26" i="152" s="1"/>
  <c r="I32" i="152"/>
  <c r="K32" i="152" s="1"/>
  <c r="I23" i="152"/>
  <c r="K23" i="152" s="1"/>
  <c r="I29" i="152"/>
  <c r="K29" i="152" s="1"/>
  <c r="I17" i="151"/>
  <c r="K17" i="151" s="1"/>
  <c r="I20" i="151"/>
  <c r="K20" i="151" s="1"/>
  <c r="I29" i="151"/>
  <c r="K29" i="151" s="1"/>
  <c r="I32" i="151"/>
  <c r="K32" i="151" s="1"/>
  <c r="I23" i="151"/>
  <c r="K23" i="151" s="1"/>
  <c r="I26" i="151"/>
  <c r="K26" i="151" s="1"/>
  <c r="I17" i="150"/>
  <c r="K17" i="150" s="1"/>
  <c r="I20" i="150"/>
  <c r="K20" i="150" s="1"/>
  <c r="I23" i="150"/>
  <c r="K23" i="150" s="1"/>
  <c r="I26" i="150"/>
  <c r="K26" i="150" s="1"/>
  <c r="I29" i="150"/>
  <c r="K29" i="150" s="1"/>
  <c r="I32" i="150"/>
  <c r="K32" i="150" s="1"/>
  <c r="I22" i="149"/>
  <c r="K22" i="149" s="1"/>
  <c r="I31" i="149"/>
  <c r="K31" i="149" s="1"/>
  <c r="I29" i="149"/>
  <c r="K29" i="149" s="1"/>
  <c r="I19" i="149"/>
  <c r="K19" i="149" s="1"/>
  <c r="I25" i="149"/>
  <c r="K25" i="149" s="1"/>
  <c r="I28" i="149"/>
  <c r="K28" i="149" s="1"/>
  <c r="I17" i="149"/>
  <c r="K17" i="149" s="1"/>
  <c r="I20" i="149"/>
  <c r="K20" i="149" s="1"/>
  <c r="I23" i="149"/>
  <c r="K23" i="149" s="1"/>
  <c r="I26" i="149"/>
  <c r="K26" i="149" s="1"/>
  <c r="I32" i="149"/>
  <c r="K32" i="149" s="1"/>
  <c r="I19" i="148"/>
  <c r="K19" i="148" s="1"/>
  <c r="I22" i="148"/>
  <c r="K22" i="148" s="1"/>
  <c r="I25" i="148"/>
  <c r="K25" i="148" s="1"/>
  <c r="I28" i="148"/>
  <c r="K28" i="148" s="1"/>
  <c r="I31" i="148"/>
  <c r="K31" i="148" s="1"/>
  <c r="I17" i="147"/>
  <c r="K17" i="147" s="1"/>
  <c r="I20" i="147"/>
  <c r="K20" i="147" s="1"/>
  <c r="I23" i="147"/>
  <c r="K23" i="147" s="1"/>
  <c r="I26" i="147"/>
  <c r="K26" i="147" s="1"/>
  <c r="I29" i="147"/>
  <c r="K29" i="147" s="1"/>
  <c r="I32" i="147"/>
  <c r="K32" i="147" s="1"/>
  <c r="G488" i="30"/>
  <c r="G440" i="30"/>
  <c r="G392" i="30"/>
  <c r="G344" i="30"/>
  <c r="G296" i="30"/>
  <c r="G248" i="30"/>
  <c r="G200" i="30"/>
  <c r="G152" i="30"/>
  <c r="G104" i="30"/>
  <c r="P28" i="3"/>
  <c r="P36" i="3"/>
  <c r="P21" i="3"/>
  <c r="P34" i="3"/>
  <c r="P18" i="3"/>
  <c r="P26" i="3"/>
  <c r="P14" i="3"/>
  <c r="P22" i="3"/>
  <c r="P35" i="3"/>
  <c r="P24" i="3"/>
  <c r="P13" i="3"/>
  <c r="P27" i="3"/>
  <c r="P23" i="3"/>
  <c r="P25" i="3"/>
  <c r="P29" i="3"/>
  <c r="P31" i="3"/>
  <c r="P19" i="3"/>
  <c r="P32" i="3"/>
  <c r="P38" i="3"/>
  <c r="P39" i="3"/>
  <c r="P16" i="3"/>
  <c r="P30" i="3"/>
  <c r="P20" i="3"/>
  <c r="P15" i="3"/>
  <c r="P17" i="3"/>
  <c r="P12" i="3"/>
  <c r="P33" i="3"/>
  <c r="P37" i="3"/>
  <c r="Q32" i="3" l="1"/>
  <c r="Q39" i="3"/>
  <c r="Q38" i="3"/>
  <c r="Q37" i="3"/>
  <c r="Q36" i="3"/>
  <c r="Q35" i="3"/>
  <c r="Q34" i="3"/>
  <c r="Q33" i="3"/>
  <c r="Q30" i="3"/>
  <c r="Q27" i="3"/>
  <c r="Q24" i="3"/>
  <c r="Q19" i="3"/>
  <c r="Q28" i="3"/>
  <c r="Q22" i="3"/>
  <c r="Q21" i="3"/>
  <c r="Q18" i="3"/>
  <c r="Q31" i="3"/>
  <c r="Q25" i="3"/>
  <c r="Q29" i="3"/>
  <c r="Q26" i="3"/>
  <c r="Q23" i="3"/>
  <c r="Q20" i="3"/>
  <c r="Q17" i="3"/>
  <c r="Q16" i="3"/>
  <c r="Q15" i="3"/>
  <c r="Q14" i="3"/>
  <c r="Q13" i="3"/>
  <c r="Q12" i="3"/>
  <c r="D486" i="30"/>
  <c r="D485" i="30"/>
  <c r="E484" i="30"/>
  <c r="C484" i="30"/>
  <c r="G481" i="30"/>
  <c r="G480" i="30"/>
  <c r="G479" i="30"/>
  <c r="G478" i="30"/>
  <c r="G477" i="30"/>
  <c r="G476" i="30"/>
  <c r="G475" i="30"/>
  <c r="G474" i="30"/>
  <c r="G473" i="30"/>
  <c r="G472" i="30"/>
  <c r="G471" i="30"/>
  <c r="G470" i="30"/>
  <c r="G469" i="30"/>
  <c r="G468" i="30"/>
  <c r="G467" i="30"/>
  <c r="G466" i="30"/>
  <c r="G465" i="30"/>
  <c r="G464" i="30"/>
  <c r="G463" i="30"/>
  <c r="G462" i="30"/>
  <c r="G461" i="30"/>
  <c r="G460" i="30"/>
  <c r="G459" i="30"/>
  <c r="G458" i="30"/>
  <c r="G457" i="30"/>
  <c r="I451" i="30"/>
  <c r="F451" i="30"/>
  <c r="F488" i="30" s="1"/>
  <c r="D438" i="30"/>
  <c r="E436" i="30"/>
  <c r="D437" i="30" s="1"/>
  <c r="C436" i="30"/>
  <c r="G433" i="30"/>
  <c r="G432" i="30"/>
  <c r="G431" i="30"/>
  <c r="G430" i="30"/>
  <c r="G429" i="30"/>
  <c r="G428" i="30"/>
  <c r="G427" i="30"/>
  <c r="G426" i="30"/>
  <c r="G425" i="30"/>
  <c r="G424" i="30"/>
  <c r="G423" i="30"/>
  <c r="G422" i="30"/>
  <c r="G421" i="30"/>
  <c r="G420" i="30"/>
  <c r="G419" i="30"/>
  <c r="G418" i="30"/>
  <c r="G417" i="30"/>
  <c r="G416" i="30"/>
  <c r="G415" i="30"/>
  <c r="G414" i="30"/>
  <c r="G413" i="30"/>
  <c r="G412" i="30"/>
  <c r="G411" i="30"/>
  <c r="G410" i="30"/>
  <c r="G409" i="30"/>
  <c r="I403" i="30"/>
  <c r="F403" i="30"/>
  <c r="F440" i="30" s="1"/>
  <c r="D390" i="30"/>
  <c r="E388" i="30"/>
  <c r="D389" i="30" s="1"/>
  <c r="C388" i="30"/>
  <c r="G385" i="30"/>
  <c r="G384" i="30"/>
  <c r="G383" i="30"/>
  <c r="G382" i="30"/>
  <c r="G381" i="30"/>
  <c r="G380" i="30"/>
  <c r="G379" i="30"/>
  <c r="G378" i="30"/>
  <c r="G377" i="30"/>
  <c r="G376" i="30"/>
  <c r="G375" i="30"/>
  <c r="G374" i="30"/>
  <c r="G373" i="30"/>
  <c r="G372" i="30"/>
  <c r="G371" i="30"/>
  <c r="G370" i="30"/>
  <c r="G369" i="30"/>
  <c r="G368" i="30"/>
  <c r="G367" i="30"/>
  <c r="G366" i="30"/>
  <c r="G365" i="30"/>
  <c r="G364" i="30"/>
  <c r="G363" i="30"/>
  <c r="G362" i="30"/>
  <c r="G361" i="30"/>
  <c r="I355" i="30"/>
  <c r="F355" i="30"/>
  <c r="F392" i="30" s="1"/>
  <c r="D342" i="30"/>
  <c r="E340" i="30"/>
  <c r="D341" i="30" s="1"/>
  <c r="C340" i="30"/>
  <c r="G337" i="30"/>
  <c r="G336" i="30"/>
  <c r="G335" i="30"/>
  <c r="G334" i="30"/>
  <c r="G333" i="30"/>
  <c r="G332" i="30"/>
  <c r="G331" i="30"/>
  <c r="G330" i="30"/>
  <c r="G329" i="30"/>
  <c r="G328" i="30"/>
  <c r="G327" i="30"/>
  <c r="G326" i="30"/>
  <c r="G325" i="30"/>
  <c r="G324" i="30"/>
  <c r="G323" i="30"/>
  <c r="G322" i="30"/>
  <c r="G321" i="30"/>
  <c r="G320" i="30"/>
  <c r="G319" i="30"/>
  <c r="G318" i="30"/>
  <c r="G317" i="30"/>
  <c r="G316" i="30"/>
  <c r="G315" i="30"/>
  <c r="G314" i="30"/>
  <c r="G313" i="30"/>
  <c r="I307" i="30"/>
  <c r="F307" i="30"/>
  <c r="F344" i="30" s="1"/>
  <c r="D294" i="30"/>
  <c r="E292" i="30"/>
  <c r="D293" i="30" s="1"/>
  <c r="C292" i="30"/>
  <c r="G289" i="30"/>
  <c r="G288" i="30"/>
  <c r="G287" i="30"/>
  <c r="G286" i="30"/>
  <c r="G285" i="30"/>
  <c r="G284" i="30"/>
  <c r="G283" i="30"/>
  <c r="G282" i="30"/>
  <c r="G281" i="30"/>
  <c r="G280" i="30"/>
  <c r="G279" i="30"/>
  <c r="G278" i="30"/>
  <c r="G277" i="30"/>
  <c r="G276" i="30"/>
  <c r="G275" i="30"/>
  <c r="G274" i="30"/>
  <c r="G273" i="30"/>
  <c r="G272" i="30"/>
  <c r="G271" i="30"/>
  <c r="G270" i="30"/>
  <c r="G269" i="30"/>
  <c r="G268" i="30"/>
  <c r="G267" i="30"/>
  <c r="G266" i="30"/>
  <c r="G265" i="30"/>
  <c r="I259" i="30"/>
  <c r="F259" i="30"/>
  <c r="F296" i="30" s="1"/>
  <c r="D246" i="30"/>
  <c r="E244" i="30"/>
  <c r="D245" i="30" s="1"/>
  <c r="C244" i="30"/>
  <c r="G241" i="30"/>
  <c r="G240" i="30"/>
  <c r="G239" i="30"/>
  <c r="G238" i="30"/>
  <c r="G237" i="30"/>
  <c r="G236" i="30"/>
  <c r="G235" i="30"/>
  <c r="G234" i="30"/>
  <c r="G233" i="30"/>
  <c r="G232" i="30"/>
  <c r="G231" i="30"/>
  <c r="G230" i="30"/>
  <c r="G229" i="30"/>
  <c r="G228" i="30"/>
  <c r="G227" i="30"/>
  <c r="G226" i="30"/>
  <c r="G225" i="30"/>
  <c r="G224" i="30"/>
  <c r="G223" i="30"/>
  <c r="G222" i="30"/>
  <c r="G221" i="30"/>
  <c r="G220" i="30"/>
  <c r="G219" i="30"/>
  <c r="G218" i="30"/>
  <c r="G217" i="30"/>
  <c r="I211" i="30"/>
  <c r="I212" i="30" s="1"/>
  <c r="I213" i="30" s="1"/>
  <c r="F211" i="30"/>
  <c r="F248" i="30" s="1"/>
  <c r="D198" i="30"/>
  <c r="E196" i="30"/>
  <c r="D197" i="30" s="1"/>
  <c r="C196" i="30"/>
  <c r="G193" i="30"/>
  <c r="G192" i="30"/>
  <c r="G191" i="30"/>
  <c r="G190" i="30"/>
  <c r="G189" i="30"/>
  <c r="G188" i="30"/>
  <c r="G187" i="30"/>
  <c r="G186" i="30"/>
  <c r="G185" i="30"/>
  <c r="G184" i="30"/>
  <c r="G183" i="30"/>
  <c r="G182" i="30"/>
  <c r="G181" i="30"/>
  <c r="G180" i="30"/>
  <c r="G179" i="30"/>
  <c r="G178" i="30"/>
  <c r="G177" i="30"/>
  <c r="G176" i="30"/>
  <c r="G175" i="30"/>
  <c r="G174" i="30"/>
  <c r="G173" i="30"/>
  <c r="G172" i="30"/>
  <c r="G171" i="30"/>
  <c r="G170" i="30"/>
  <c r="G169" i="30"/>
  <c r="I163" i="30"/>
  <c r="F163" i="30"/>
  <c r="F200" i="30" s="1"/>
  <c r="D150" i="30"/>
  <c r="E148" i="30"/>
  <c r="D149" i="30" s="1"/>
  <c r="C148" i="30"/>
  <c r="G145" i="30"/>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I115" i="30"/>
  <c r="F115" i="30"/>
  <c r="F152" i="30" s="1"/>
  <c r="D102" i="30"/>
  <c r="E100" i="30"/>
  <c r="D101" i="30" s="1"/>
  <c r="C100" i="30"/>
  <c r="G97" i="30"/>
  <c r="G96" i="30"/>
  <c r="G95" i="30"/>
  <c r="G94" i="30"/>
  <c r="G93" i="30"/>
  <c r="G92" i="30"/>
  <c r="G91" i="30"/>
  <c r="G90" i="30"/>
  <c r="G89" i="30"/>
  <c r="G88" i="30"/>
  <c r="G87" i="30"/>
  <c r="G86" i="30"/>
  <c r="G85" i="30"/>
  <c r="G84" i="30"/>
  <c r="G83" i="30"/>
  <c r="G82" i="30"/>
  <c r="G81" i="30"/>
  <c r="G80" i="30"/>
  <c r="G79" i="30"/>
  <c r="G78" i="30"/>
  <c r="G77" i="30"/>
  <c r="G76" i="30"/>
  <c r="I67" i="30"/>
  <c r="F67" i="30"/>
  <c r="F104" i="30" s="1"/>
  <c r="G73" i="30"/>
  <c r="G244" i="30" l="1"/>
  <c r="G148" i="30"/>
  <c r="G196" i="30"/>
  <c r="G340" i="30"/>
  <c r="G388" i="30"/>
  <c r="G436" i="30"/>
  <c r="G484" i="30"/>
  <c r="G434" i="30"/>
  <c r="G482" i="30"/>
  <c r="I452" i="30"/>
  <c r="G386" i="30"/>
  <c r="I404" i="30"/>
  <c r="I356" i="30"/>
  <c r="G338" i="30"/>
  <c r="I308" i="30"/>
  <c r="G290" i="30"/>
  <c r="G242" i="30"/>
  <c r="G245" i="30" s="1"/>
  <c r="G292" i="30"/>
  <c r="I260" i="30"/>
  <c r="I214" i="30"/>
  <c r="I164" i="30"/>
  <c r="G194" i="30"/>
  <c r="G146" i="30"/>
  <c r="I116" i="30"/>
  <c r="G100" i="30"/>
  <c r="I68" i="30"/>
  <c r="D54" i="30"/>
  <c r="E52" i="30"/>
  <c r="D53" i="30" s="1"/>
  <c r="I19" i="30"/>
  <c r="L219" i="30"/>
  <c r="U218" i="30"/>
  <c r="V219" i="30"/>
  <c r="M219" i="30"/>
  <c r="L218" i="30"/>
  <c r="Q219" i="30"/>
  <c r="P217" i="30"/>
  <c r="V218" i="30"/>
  <c r="N219" i="30"/>
  <c r="U219" i="30"/>
  <c r="T217" i="30"/>
  <c r="Q217" i="30"/>
  <c r="O217" i="30"/>
  <c r="V217" i="30"/>
  <c r="O219" i="30"/>
  <c r="M217" i="30"/>
  <c r="O218" i="30"/>
  <c r="Q218" i="30"/>
  <c r="U217" i="30"/>
  <c r="N217" i="30"/>
  <c r="S217" i="30"/>
  <c r="S218" i="30"/>
  <c r="P219" i="30"/>
  <c r="K219" i="30"/>
  <c r="P218" i="30"/>
  <c r="T219" i="30"/>
  <c r="K217" i="30"/>
  <c r="L217" i="30"/>
  <c r="N218" i="30"/>
  <c r="T218" i="30"/>
  <c r="M218" i="30"/>
  <c r="K218" i="30"/>
  <c r="R218" i="30"/>
  <c r="S219" i="30"/>
  <c r="R219" i="30"/>
  <c r="R217" i="30"/>
  <c r="G293" i="30" l="1"/>
  <c r="G437" i="30"/>
  <c r="G149" i="30"/>
  <c r="G197" i="30"/>
  <c r="G341" i="30"/>
  <c r="G485" i="30"/>
  <c r="G389" i="30"/>
  <c r="I453" i="30"/>
  <c r="I405" i="30"/>
  <c r="I357" i="30"/>
  <c r="I309" i="30"/>
  <c r="I261" i="30"/>
  <c r="I215" i="30"/>
  <c r="I165" i="30"/>
  <c r="I117" i="30"/>
  <c r="I69" i="30"/>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74" i="30"/>
  <c r="I454" i="30" l="1"/>
  <c r="I406" i="30"/>
  <c r="I358" i="30"/>
  <c r="I310" i="30"/>
  <c r="I262" i="30"/>
  <c r="I216" i="30"/>
  <c r="I166" i="30"/>
  <c r="I118" i="30"/>
  <c r="I70" i="30"/>
  <c r="U27" i="3"/>
  <c r="U29" i="3"/>
  <c r="U34" i="3"/>
  <c r="U35" i="3"/>
  <c r="U25" i="3"/>
  <c r="U30" i="3"/>
  <c r="U36" i="3"/>
  <c r="U37" i="3"/>
  <c r="U31" i="3"/>
  <c r="U38" i="3"/>
  <c r="U32" i="3"/>
  <c r="U21" i="3"/>
  <c r="U19" i="3"/>
  <c r="U39" i="3"/>
  <c r="U33" i="3"/>
  <c r="U26" i="3"/>
  <c r="U20" i="3"/>
  <c r="U15" i="3"/>
  <c r="U28" i="3"/>
  <c r="U22" i="3"/>
  <c r="U16" i="3"/>
  <c r="U23" i="3"/>
  <c r="U17" i="3"/>
  <c r="U24" i="3"/>
  <c r="U18" i="3"/>
  <c r="D19" i="1"/>
  <c r="E19" i="1" s="1"/>
  <c r="D20" i="1"/>
  <c r="E20" i="1" s="1"/>
  <c r="D21" i="1"/>
  <c r="E21" i="1" s="1"/>
  <c r="D22" i="1"/>
  <c r="E22" i="1" s="1"/>
  <c r="D23" i="1"/>
  <c r="E23" i="1"/>
  <c r="D24" i="1"/>
  <c r="E24" i="1" s="1"/>
  <c r="D25" i="1"/>
  <c r="E25" i="1" s="1"/>
  <c r="D26" i="1"/>
  <c r="E26" i="1" s="1"/>
  <c r="D27" i="1"/>
  <c r="E27" i="1" s="1"/>
  <c r="D28" i="1"/>
  <c r="E28" i="1" s="1"/>
  <c r="D29" i="1"/>
  <c r="E29" i="1"/>
  <c r="D30" i="1"/>
  <c r="E30" i="1" s="1"/>
  <c r="D31" i="1"/>
  <c r="E31" i="1" s="1"/>
  <c r="D32" i="1"/>
  <c r="E32" i="1"/>
  <c r="I455" i="30" l="1"/>
  <c r="I407" i="30"/>
  <c r="I359" i="30"/>
  <c r="I311" i="30"/>
  <c r="I263" i="30"/>
  <c r="I217" i="30"/>
  <c r="I167" i="30"/>
  <c r="I119" i="30"/>
  <c r="I71" i="30"/>
  <c r="C52" i="30"/>
  <c r="G52" i="30" s="1"/>
  <c r="I456" i="30" l="1"/>
  <c r="I408" i="30"/>
  <c r="I360" i="30"/>
  <c r="I312" i="30"/>
  <c r="I264" i="30"/>
  <c r="I218" i="30"/>
  <c r="I168" i="30"/>
  <c r="I120" i="30"/>
  <c r="I72" i="30"/>
  <c r="I457" i="30" l="1"/>
  <c r="I409" i="30"/>
  <c r="I361" i="30"/>
  <c r="I313" i="30"/>
  <c r="I265" i="30"/>
  <c r="I219" i="30"/>
  <c r="I169" i="30"/>
  <c r="I121" i="30"/>
  <c r="I73" i="30"/>
  <c r="M221" i="30"/>
  <c r="M121" i="30"/>
  <c r="P266" i="30"/>
  <c r="L409" i="30"/>
  <c r="R266" i="30"/>
  <c r="V123" i="30"/>
  <c r="T460" i="30"/>
  <c r="S410" i="30"/>
  <c r="T169" i="30"/>
  <c r="U460" i="30"/>
  <c r="S460" i="30"/>
  <c r="Q122" i="30"/>
  <c r="M265" i="30"/>
  <c r="L220" i="30"/>
  <c r="L460" i="30"/>
  <c r="Q171" i="30"/>
  <c r="L170" i="30"/>
  <c r="Q121" i="30"/>
  <c r="O315" i="30"/>
  <c r="L314" i="30"/>
  <c r="L363" i="30"/>
  <c r="U221" i="30"/>
  <c r="S222" i="30"/>
  <c r="L457" i="30"/>
  <c r="T171" i="30"/>
  <c r="S172" i="30"/>
  <c r="T412" i="30"/>
  <c r="V26" i="3"/>
  <c r="Q266" i="30"/>
  <c r="O460" i="30"/>
  <c r="T316" i="30"/>
  <c r="Q361" i="30"/>
  <c r="O124" i="30"/>
  <c r="N458" i="30"/>
  <c r="T121" i="30"/>
  <c r="V266" i="30"/>
  <c r="L124" i="30"/>
  <c r="V39" i="3"/>
  <c r="K123" i="30"/>
  <c r="N361" i="30"/>
  <c r="P362" i="30"/>
  <c r="O457" i="30"/>
  <c r="N363" i="30"/>
  <c r="Q268" i="30"/>
  <c r="L123" i="30"/>
  <c r="S361" i="30"/>
  <c r="S363" i="30"/>
  <c r="K409" i="30"/>
  <c r="O459" i="30"/>
  <c r="P316" i="30"/>
  <c r="K412" i="30"/>
  <c r="K171" i="30"/>
  <c r="V34" i="3"/>
  <c r="U266" i="30"/>
  <c r="K169" i="30"/>
  <c r="V124" i="30"/>
  <c r="M458" i="30"/>
  <c r="N411" i="30"/>
  <c r="N124" i="30"/>
  <c r="M460" i="30"/>
  <c r="Q410" i="30"/>
  <c r="R221" i="30"/>
  <c r="L315" i="30"/>
  <c r="Q316" i="30"/>
  <c r="V169" i="30"/>
  <c r="V365" i="30"/>
  <c r="K125" i="30"/>
  <c r="V223" i="30"/>
  <c r="L317" i="30"/>
  <c r="V461" i="30"/>
  <c r="U125" i="30"/>
  <c r="T413" i="30"/>
  <c r="Q413" i="30"/>
  <c r="N223" i="30"/>
  <c r="N461" i="30"/>
  <c r="V125" i="30"/>
  <c r="P461" i="30"/>
  <c r="T173" i="30"/>
  <c r="K413" i="30"/>
  <c r="R461" i="30"/>
  <c r="U461" i="30"/>
  <c r="R317" i="30"/>
  <c r="V317" i="30"/>
  <c r="N125" i="30"/>
  <c r="Q125" i="30"/>
  <c r="S125" i="30"/>
  <c r="M365" i="30"/>
  <c r="Q461" i="30"/>
  <c r="R413" i="30"/>
  <c r="Q269" i="30"/>
  <c r="U269" i="30"/>
  <c r="V22" i="3"/>
  <c r="L121" i="30"/>
  <c r="N267" i="30"/>
  <c r="P315" i="30"/>
  <c r="K124" i="30"/>
  <c r="K410" i="30"/>
  <c r="R411" i="30"/>
  <c r="N172" i="30"/>
  <c r="V31" i="3"/>
  <c r="O121" i="30"/>
  <c r="O362" i="30"/>
  <c r="S459" i="30"/>
  <c r="T265" i="30"/>
  <c r="V364" i="30"/>
  <c r="N171" i="30"/>
  <c r="L461" i="30"/>
  <c r="R365" i="30"/>
  <c r="L173" i="30"/>
  <c r="M461" i="30"/>
  <c r="V173" i="30"/>
  <c r="V33" i="3"/>
  <c r="V363" i="30"/>
  <c r="V30" i="3"/>
  <c r="N265" i="30"/>
  <c r="P221" i="30"/>
  <c r="Q124" i="30"/>
  <c r="S313" i="30"/>
  <c r="U363" i="30"/>
  <c r="O266" i="30"/>
  <c r="M313" i="30"/>
  <c r="M364" i="30"/>
  <c r="O122" i="30"/>
  <c r="N409" i="30"/>
  <c r="R268" i="30"/>
  <c r="N170" i="30"/>
  <c r="S170" i="30"/>
  <c r="K170" i="30"/>
  <c r="M267" i="30"/>
  <c r="Q409" i="30"/>
  <c r="T315" i="30"/>
  <c r="R169" i="30"/>
  <c r="V172" i="30"/>
  <c r="R314" i="30"/>
  <c r="T457" i="30"/>
  <c r="K458" i="30"/>
  <c r="O268" i="30"/>
  <c r="N457" i="30"/>
  <c r="V28" i="3"/>
  <c r="N313" i="30"/>
  <c r="T458" i="30"/>
  <c r="P412" i="30"/>
  <c r="R124" i="30"/>
  <c r="U121" i="30"/>
  <c r="L122" i="30"/>
  <c r="P457" i="30"/>
  <c r="V23" i="3"/>
  <c r="Q314" i="30"/>
  <c r="N364" i="30"/>
  <c r="N266" i="30"/>
  <c r="P122" i="30"/>
  <c r="V409" i="30"/>
  <c r="K222" i="30"/>
  <c r="S268" i="30"/>
  <c r="O361" i="30"/>
  <c r="V314" i="30"/>
  <c r="K313" i="30"/>
  <c r="O172" i="30"/>
  <c r="L171" i="30"/>
  <c r="P222" i="30"/>
  <c r="T221" i="30"/>
  <c r="P409" i="30"/>
  <c r="O267" i="30"/>
  <c r="U222" i="30"/>
  <c r="U458" i="30"/>
  <c r="P121" i="30"/>
  <c r="T122" i="30"/>
  <c r="N314" i="30"/>
  <c r="S221" i="30"/>
  <c r="K221" i="30"/>
  <c r="V222" i="30"/>
  <c r="P169" i="30"/>
  <c r="U409" i="30"/>
  <c r="L222" i="30"/>
  <c r="S171" i="30"/>
  <c r="T364" i="30"/>
  <c r="P363" i="30"/>
  <c r="T124" i="30"/>
  <c r="O364" i="30"/>
  <c r="V458" i="30"/>
  <c r="R363" i="30"/>
  <c r="S457" i="30"/>
  <c r="V412" i="30"/>
  <c r="T313" i="30"/>
  <c r="V220" i="30"/>
  <c r="K457" i="30"/>
  <c r="K316" i="30"/>
  <c r="P268" i="30"/>
  <c r="O458" i="30"/>
  <c r="U457" i="30"/>
  <c r="K361" i="30"/>
  <c r="V265" i="30"/>
  <c r="R269" i="30"/>
  <c r="K317" i="30"/>
  <c r="O317" i="30"/>
  <c r="M173" i="30"/>
  <c r="U173" i="30"/>
  <c r="R125" i="30"/>
  <c r="K173" i="30"/>
  <c r="K461" i="30"/>
  <c r="T365" i="30"/>
  <c r="P125" i="30"/>
  <c r="O413" i="30"/>
  <c r="O365" i="30"/>
  <c r="T461" i="30"/>
  <c r="O313" i="30"/>
  <c r="S362" i="30"/>
  <c r="Q172" i="30"/>
  <c r="P265" i="30"/>
  <c r="P313" i="30"/>
  <c r="L265" i="30"/>
  <c r="L364" i="30"/>
  <c r="N122" i="30"/>
  <c r="Q362" i="30"/>
  <c r="U362" i="30"/>
  <c r="V221" i="30"/>
  <c r="L459" i="30"/>
  <c r="M363" i="30"/>
  <c r="N412" i="30"/>
  <c r="S458" i="30"/>
  <c r="L269" i="30"/>
  <c r="N317" i="30"/>
  <c r="M125" i="30"/>
  <c r="L313" i="30"/>
  <c r="U316" i="30"/>
  <c r="P460" i="30"/>
  <c r="V38" i="3"/>
  <c r="K265" i="30"/>
  <c r="N362" i="30"/>
  <c r="S364" i="30"/>
  <c r="Q459" i="30"/>
  <c r="Q220" i="30"/>
  <c r="R458" i="30"/>
  <c r="L411" i="30"/>
  <c r="O316" i="30"/>
  <c r="M315" i="30"/>
  <c r="V362" i="30"/>
  <c r="U172" i="30"/>
  <c r="M413" i="30"/>
  <c r="V37" i="3"/>
  <c r="V459" i="30"/>
  <c r="S121" i="30"/>
  <c r="L458" i="30"/>
  <c r="V121" i="30"/>
  <c r="Q460" i="30"/>
  <c r="P170" i="30"/>
  <c r="N220" i="30"/>
  <c r="M171" i="30"/>
  <c r="N316" i="30"/>
  <c r="S267" i="30"/>
  <c r="M459" i="30"/>
  <c r="V315" i="30"/>
  <c r="K459" i="30"/>
  <c r="M410" i="30"/>
  <c r="V316" i="30"/>
  <c r="Q169" i="30"/>
  <c r="U267" i="30"/>
  <c r="T314" i="30"/>
  <c r="T170" i="30"/>
  <c r="P361" i="30"/>
  <c r="N460" i="30"/>
  <c r="R313" i="30"/>
  <c r="N123" i="30"/>
  <c r="V36" i="3"/>
  <c r="Q412" i="30"/>
  <c r="P171" i="30"/>
  <c r="U411" i="30"/>
  <c r="S409" i="30"/>
  <c r="U361" i="30"/>
  <c r="P172" i="30"/>
  <c r="K268" i="30"/>
  <c r="O169" i="30"/>
  <c r="S265" i="30"/>
  <c r="R121" i="30"/>
  <c r="Q265" i="30"/>
  <c r="V32" i="3"/>
  <c r="O411" i="30"/>
  <c r="Q458" i="30"/>
  <c r="V267" i="30"/>
  <c r="N121" i="30"/>
  <c r="Q315" i="30"/>
  <c r="T411" i="30"/>
  <c r="M172" i="30"/>
  <c r="M457" i="30"/>
  <c r="N315" i="30"/>
  <c r="M412" i="30"/>
  <c r="L316" i="30"/>
  <c r="O409" i="30"/>
  <c r="L362" i="30"/>
  <c r="S412" i="30"/>
  <c r="M314" i="30"/>
  <c r="T362" i="30"/>
  <c r="P220" i="30"/>
  <c r="V457" i="30"/>
  <c r="S169" i="30"/>
  <c r="N222" i="30"/>
  <c r="U364" i="30"/>
  <c r="R409" i="30"/>
  <c r="Q222" i="30"/>
  <c r="U265" i="30"/>
  <c r="V27" i="3"/>
  <c r="K267" i="30"/>
  <c r="R460" i="30"/>
  <c r="R459" i="30"/>
  <c r="P317" i="30"/>
  <c r="Q317" i="30"/>
  <c r="P365" i="30"/>
  <c r="P413" i="30"/>
  <c r="P223" i="30"/>
  <c r="K365" i="30"/>
  <c r="O173" i="30"/>
  <c r="N269" i="30"/>
  <c r="P173" i="30"/>
  <c r="S413" i="30"/>
  <c r="L125" i="30"/>
  <c r="S365" i="30"/>
  <c r="U223" i="30"/>
  <c r="O223" i="30"/>
  <c r="Q365" i="30"/>
  <c r="N173" i="30"/>
  <c r="T125" i="30"/>
  <c r="V269" i="30"/>
  <c r="V410" i="30"/>
  <c r="S124" i="30"/>
  <c r="U459" i="30"/>
  <c r="P364" i="30"/>
  <c r="M411" i="30"/>
  <c r="Q221" i="30"/>
  <c r="V171" i="30"/>
  <c r="P124" i="30"/>
  <c r="R316" i="30"/>
  <c r="R123" i="30"/>
  <c r="U313" i="30"/>
  <c r="V122" i="30"/>
  <c r="P458" i="30"/>
  <c r="K315" i="30"/>
  <c r="K314" i="30"/>
  <c r="R315" i="30"/>
  <c r="M220" i="30"/>
  <c r="L365" i="30"/>
  <c r="S317" i="30"/>
  <c r="U413" i="30"/>
  <c r="M223" i="30"/>
  <c r="V313" i="30"/>
  <c r="R171" i="30"/>
  <c r="R361" i="30"/>
  <c r="T172" i="30"/>
  <c r="K460" i="30"/>
  <c r="M361" i="30"/>
  <c r="U124" i="30"/>
  <c r="P459" i="30"/>
  <c r="L221" i="30"/>
  <c r="O221" i="30"/>
  <c r="V361" i="30"/>
  <c r="S314" i="30"/>
  <c r="Q267" i="30"/>
  <c r="U123" i="30"/>
  <c r="P411" i="30"/>
  <c r="K364" i="30"/>
  <c r="U315" i="30"/>
  <c r="Q411" i="30"/>
  <c r="U410" i="30"/>
  <c r="Q170" i="30"/>
  <c r="S122" i="30"/>
  <c r="T123" i="30"/>
  <c r="V35" i="3"/>
  <c r="Q363" i="30"/>
  <c r="R412" i="30"/>
  <c r="Q457" i="30"/>
  <c r="T361" i="30"/>
  <c r="T459" i="30"/>
  <c r="M123" i="30"/>
  <c r="T363" i="30"/>
  <c r="U412" i="30"/>
  <c r="R222" i="30"/>
  <c r="K363" i="30"/>
  <c r="M409" i="30"/>
  <c r="K172" i="30"/>
  <c r="M169" i="30"/>
  <c r="K362" i="30"/>
  <c r="V29" i="3"/>
  <c r="R122" i="30"/>
  <c r="O265" i="30"/>
  <c r="O222" i="30"/>
  <c r="T220" i="30"/>
  <c r="L361" i="30"/>
  <c r="O363" i="30"/>
  <c r="P314" i="30"/>
  <c r="S220" i="30"/>
  <c r="R172" i="30"/>
  <c r="S315" i="30"/>
  <c r="K121" i="30"/>
  <c r="N169" i="30"/>
  <c r="M316" i="30"/>
  <c r="N459" i="30"/>
  <c r="M170" i="30"/>
  <c r="U122" i="30"/>
  <c r="S123" i="30"/>
  <c r="L267" i="30"/>
  <c r="R410" i="30"/>
  <c r="L169" i="30"/>
  <c r="R457" i="30"/>
  <c r="V170" i="30"/>
  <c r="O410" i="30"/>
  <c r="T222" i="30"/>
  <c r="T409" i="30"/>
  <c r="R362" i="30"/>
  <c r="K220" i="30"/>
  <c r="T268" i="30"/>
  <c r="U268" i="30"/>
  <c r="U171" i="30"/>
  <c r="P123" i="30"/>
  <c r="V25" i="3"/>
  <c r="Q313" i="30"/>
  <c r="U314" i="30"/>
  <c r="L410" i="30"/>
  <c r="T267" i="30"/>
  <c r="U170" i="30"/>
  <c r="M268" i="30"/>
  <c r="R267" i="30"/>
  <c r="L412" i="30"/>
  <c r="K122" i="30"/>
  <c r="M122" i="30"/>
  <c r="V460" i="30"/>
  <c r="S411" i="30"/>
  <c r="K411" i="30"/>
  <c r="T223" i="30"/>
  <c r="S223" i="30"/>
  <c r="U317" i="30"/>
  <c r="U365" i="30"/>
  <c r="T269" i="30"/>
  <c r="L223" i="30"/>
  <c r="P269" i="30"/>
  <c r="P410" i="30"/>
  <c r="R220" i="30"/>
  <c r="N221" i="30"/>
  <c r="R364" i="30"/>
  <c r="O314" i="30"/>
  <c r="O171" i="30"/>
  <c r="K266" i="30"/>
  <c r="T266" i="30"/>
  <c r="O123" i="30"/>
  <c r="O170" i="30"/>
  <c r="U169" i="30"/>
  <c r="V411" i="30"/>
  <c r="S316" i="30"/>
  <c r="N268" i="30"/>
  <c r="T410" i="30"/>
  <c r="N410" i="30"/>
  <c r="M124" i="30"/>
  <c r="U220" i="30"/>
  <c r="R173" i="30"/>
  <c r="V413" i="30"/>
  <c r="Q173" i="30"/>
  <c r="Q223" i="30"/>
  <c r="L266" i="30"/>
  <c r="Q123" i="30"/>
  <c r="O412" i="30"/>
  <c r="Q364" i="30"/>
  <c r="O220" i="30"/>
  <c r="P267" i="30"/>
  <c r="R265" i="30"/>
  <c r="L172" i="30"/>
  <c r="V268" i="30"/>
  <c r="M222" i="30"/>
  <c r="M266" i="30"/>
  <c r="S266" i="30"/>
  <c r="M362" i="30"/>
  <c r="L268" i="30"/>
  <c r="R170" i="30"/>
  <c r="V24" i="3"/>
  <c r="M317" i="30"/>
  <c r="S269" i="30"/>
  <c r="L413" i="30"/>
  <c r="R223" i="30"/>
  <c r="N365" i="30"/>
  <c r="K223" i="30"/>
  <c r="K269" i="30"/>
  <c r="T317" i="30"/>
  <c r="M269" i="30"/>
  <c r="O125" i="30"/>
  <c r="S461" i="30"/>
  <c r="N413" i="30"/>
  <c r="O461" i="30"/>
  <c r="O269" i="30"/>
  <c r="S173" i="30"/>
  <c r="P126" i="30"/>
  <c r="P174" i="30"/>
  <c r="S270" i="30"/>
  <c r="M414" i="30"/>
  <c r="L414" i="30"/>
  <c r="U318" i="30"/>
  <c r="K318" i="30"/>
  <c r="R462" i="30"/>
  <c r="U462" i="30"/>
  <c r="Q318" i="30"/>
  <c r="Q174" i="30"/>
  <c r="M126" i="30"/>
  <c r="N318" i="30"/>
  <c r="S318" i="30"/>
  <c r="T174" i="30"/>
  <c r="T126" i="30"/>
  <c r="R126" i="30"/>
  <c r="V224" i="30"/>
  <c r="U414" i="30"/>
  <c r="Q366" i="30"/>
  <c r="T224" i="30"/>
  <c r="V462" i="30"/>
  <c r="N366" i="30"/>
  <c r="M318" i="30"/>
  <c r="V366" i="30"/>
  <c r="O462" i="30"/>
  <c r="L318" i="30"/>
  <c r="K462" i="30"/>
  <c r="K366" i="30"/>
  <c r="V126" i="30"/>
  <c r="S414" i="30"/>
  <c r="U270" i="30"/>
  <c r="R318" i="30"/>
  <c r="O126" i="30"/>
  <c r="T414" i="30"/>
  <c r="T366" i="30"/>
  <c r="V270" i="30"/>
  <c r="S366" i="30"/>
  <c r="R174" i="30"/>
  <c r="Q126" i="30"/>
  <c r="T462" i="30"/>
  <c r="L366" i="30"/>
  <c r="N414" i="30"/>
  <c r="P366" i="30"/>
  <c r="P270" i="30"/>
  <c r="P11" i="3"/>
  <c r="K270" i="30"/>
  <c r="V318" i="30"/>
  <c r="S126" i="30"/>
  <c r="T270" i="30"/>
  <c r="N270" i="30"/>
  <c r="N174" i="30"/>
  <c r="S224" i="30"/>
  <c r="R224" i="30"/>
  <c r="R270" i="30"/>
  <c r="M270" i="30"/>
  <c r="V414" i="30"/>
  <c r="M224" i="30"/>
  <c r="O318" i="30"/>
  <c r="K126" i="30"/>
  <c r="K414" i="30"/>
  <c r="L462" i="30"/>
  <c r="P414" i="30"/>
  <c r="L270" i="30"/>
  <c r="K224" i="30"/>
  <c r="O174" i="30"/>
  <c r="P224" i="30"/>
  <c r="O414" i="30"/>
  <c r="N224" i="30"/>
  <c r="Q224" i="30"/>
  <c r="V174" i="30"/>
  <c r="Q414" i="30"/>
  <c r="S462" i="30"/>
  <c r="R366" i="30"/>
  <c r="O366" i="30"/>
  <c r="P318" i="30"/>
  <c r="O270" i="30"/>
  <c r="M174" i="30"/>
  <c r="T318" i="30"/>
  <c r="M462" i="30"/>
  <c r="U174" i="30"/>
  <c r="K174" i="30"/>
  <c r="Q462" i="30"/>
  <c r="U366" i="30"/>
  <c r="N462" i="30"/>
  <c r="U126" i="30"/>
  <c r="L126" i="30"/>
  <c r="U224" i="30"/>
  <c r="S174" i="30"/>
  <c r="P462" i="30"/>
  <c r="N126" i="30"/>
  <c r="Q270" i="30"/>
  <c r="L224" i="30"/>
  <c r="R414" i="30"/>
  <c r="L174" i="30"/>
  <c r="O224" i="30"/>
  <c r="M366" i="30"/>
  <c r="I458" i="30" l="1"/>
  <c r="I410" i="30"/>
  <c r="I362" i="30"/>
  <c r="I314" i="30"/>
  <c r="I266" i="30"/>
  <c r="I220" i="30"/>
  <c r="I170" i="30"/>
  <c r="I122" i="30"/>
  <c r="I74" i="30"/>
  <c r="U14" i="3"/>
  <c r="U13" i="3"/>
  <c r="U12" i="3"/>
  <c r="I20" i="30"/>
  <c r="F19" i="30"/>
  <c r="G26" i="30"/>
  <c r="G25" i="30"/>
  <c r="S225" i="30"/>
  <c r="U127" i="30"/>
  <c r="P271" i="30"/>
  <c r="K175" i="30"/>
  <c r="V127" i="30"/>
  <c r="T367" i="30"/>
  <c r="T175" i="30"/>
  <c r="O175" i="30"/>
  <c r="S271" i="30"/>
  <c r="U175" i="30"/>
  <c r="R271" i="30"/>
  <c r="T127" i="30"/>
  <c r="V367" i="30"/>
  <c r="K225" i="30"/>
  <c r="R367" i="30"/>
  <c r="L271" i="30"/>
  <c r="N367" i="30"/>
  <c r="S415" i="30"/>
  <c r="L415" i="30"/>
  <c r="R225" i="30"/>
  <c r="T463" i="30"/>
  <c r="O463" i="30"/>
  <c r="O367" i="30"/>
  <c r="V463" i="30"/>
  <c r="N271" i="30"/>
  <c r="Q319" i="30"/>
  <c r="P225" i="30"/>
  <c r="K319" i="30"/>
  <c r="M175" i="30"/>
  <c r="P415" i="30"/>
  <c r="U415" i="30"/>
  <c r="Q415" i="30"/>
  <c r="V225" i="30"/>
  <c r="T319" i="30"/>
  <c r="S319" i="30"/>
  <c r="M225" i="30"/>
  <c r="R415" i="30"/>
  <c r="K367" i="30"/>
  <c r="N415" i="30"/>
  <c r="P127" i="30"/>
  <c r="R319" i="30"/>
  <c r="V175" i="30"/>
  <c r="N463" i="30"/>
  <c r="U271" i="30"/>
  <c r="O319" i="30"/>
  <c r="L367" i="30"/>
  <c r="U319" i="30"/>
  <c r="S463" i="30"/>
  <c r="M463" i="30"/>
  <c r="L319" i="30"/>
  <c r="K271" i="30"/>
  <c r="V319" i="30"/>
  <c r="M319" i="30"/>
  <c r="R463" i="30"/>
  <c r="M271" i="30"/>
  <c r="T271" i="30"/>
  <c r="K415" i="30"/>
  <c r="P175" i="30"/>
  <c r="L127" i="30"/>
  <c r="V415" i="30"/>
  <c r="O415" i="30"/>
  <c r="N175" i="30"/>
  <c r="Q225" i="30"/>
  <c r="O225" i="30"/>
  <c r="M367" i="30"/>
  <c r="T415" i="30"/>
  <c r="S175" i="30"/>
  <c r="R127" i="30"/>
  <c r="N225" i="30"/>
  <c r="M127" i="30"/>
  <c r="Q367" i="30"/>
  <c r="N127" i="30"/>
  <c r="P367" i="30"/>
  <c r="T225" i="30"/>
  <c r="K127" i="30"/>
  <c r="Q175" i="30"/>
  <c r="U367" i="30"/>
  <c r="R175" i="30"/>
  <c r="S367" i="30"/>
  <c r="L463" i="30"/>
  <c r="P319" i="30"/>
  <c r="Q271" i="30"/>
  <c r="U225" i="30"/>
  <c r="U463" i="30"/>
  <c r="L225" i="30"/>
  <c r="P463" i="30"/>
  <c r="S127" i="30"/>
  <c r="Q127" i="30"/>
  <c r="L175" i="30"/>
  <c r="N319" i="30"/>
  <c r="V271" i="30"/>
  <c r="O127" i="30"/>
  <c r="O271" i="30"/>
  <c r="K463" i="30"/>
  <c r="M415" i="30"/>
  <c r="Q463" i="30"/>
  <c r="F56" i="30" l="1"/>
  <c r="G75" i="30"/>
  <c r="G98" i="30" s="1"/>
  <c r="G101" i="30" s="1"/>
  <c r="I459" i="30"/>
  <c r="I411" i="30"/>
  <c r="I363" i="30"/>
  <c r="I315" i="30"/>
  <c r="I267" i="30"/>
  <c r="I221" i="30"/>
  <c r="I171" i="30"/>
  <c r="I123" i="30"/>
  <c r="I75" i="30"/>
  <c r="I21" i="30"/>
  <c r="I22" i="30" s="1"/>
  <c r="I23" i="30" s="1"/>
  <c r="I24" i="30" s="1"/>
  <c r="I25" i="30" s="1"/>
  <c r="I26" i="30" s="1"/>
  <c r="I27" i="30" s="1"/>
  <c r="I28" i="30" s="1"/>
  <c r="I29" i="30" s="1"/>
  <c r="I30" i="30" s="1"/>
  <c r="I31" i="30" s="1"/>
  <c r="I32" i="30" s="1"/>
  <c r="I33" i="30" s="1"/>
  <c r="I34" i="30" s="1"/>
  <c r="I35" i="30" s="1"/>
  <c r="I36" i="30" s="1"/>
  <c r="I37" i="30" s="1"/>
  <c r="I38" i="30" s="1"/>
  <c r="I39" i="30" s="1"/>
  <c r="I40" i="30" s="1"/>
  <c r="I41" i="30" s="1"/>
  <c r="I42" i="30" s="1"/>
  <c r="I43" i="30" s="1"/>
  <c r="G12" i="35"/>
  <c r="L226" i="30"/>
  <c r="O176" i="30"/>
  <c r="S78" i="30"/>
  <c r="K80" i="30"/>
  <c r="L368" i="30"/>
  <c r="V77" i="30"/>
  <c r="R79" i="30"/>
  <c r="L75" i="30"/>
  <c r="S74" i="30"/>
  <c r="L74" i="30"/>
  <c r="P76" i="30"/>
  <c r="R77" i="30"/>
  <c r="P77" i="30"/>
  <c r="R226" i="30"/>
  <c r="U320" i="30"/>
  <c r="M79" i="30"/>
  <c r="T128" i="30"/>
  <c r="N77" i="30"/>
  <c r="U73" i="30"/>
  <c r="T368" i="30"/>
  <c r="O128" i="30"/>
  <c r="U128" i="30"/>
  <c r="S76" i="30"/>
  <c r="P74" i="30"/>
  <c r="T176" i="30"/>
  <c r="M74" i="30"/>
  <c r="M73" i="30"/>
  <c r="N320" i="30"/>
  <c r="V78" i="30"/>
  <c r="V128" i="30"/>
  <c r="Q78" i="30"/>
  <c r="T80" i="30"/>
  <c r="N272" i="30"/>
  <c r="P73" i="30"/>
  <c r="Q128" i="30"/>
  <c r="S416" i="30"/>
  <c r="M464" i="30"/>
  <c r="N464" i="30"/>
  <c r="Q176" i="30"/>
  <c r="M77" i="30"/>
  <c r="S75" i="30"/>
  <c r="M320" i="30"/>
  <c r="T78" i="30"/>
  <c r="P78" i="30"/>
  <c r="V416" i="30"/>
  <c r="K73" i="30"/>
  <c r="V464" i="30"/>
  <c r="L78" i="30"/>
  <c r="S73" i="30"/>
  <c r="R76" i="30"/>
  <c r="N78" i="30"/>
  <c r="M368" i="30"/>
  <c r="U272" i="30"/>
  <c r="N128" i="30"/>
  <c r="U76" i="30"/>
  <c r="P464" i="30"/>
  <c r="N76" i="30"/>
  <c r="L272" i="30"/>
  <c r="K77" i="30"/>
  <c r="S80" i="30"/>
  <c r="P272" i="30"/>
  <c r="S128" i="30"/>
  <c r="K226" i="30"/>
  <c r="T416" i="30"/>
  <c r="T77" i="30"/>
  <c r="Q320" i="30"/>
  <c r="S79" i="30"/>
  <c r="R320" i="30"/>
  <c r="P75" i="30"/>
  <c r="R128" i="30"/>
  <c r="M76" i="30"/>
  <c r="U80" i="30"/>
  <c r="V176" i="30"/>
  <c r="O320" i="30"/>
  <c r="R78" i="30"/>
  <c r="P320" i="30"/>
  <c r="U416" i="30"/>
  <c r="N176" i="30"/>
  <c r="R272" i="30"/>
  <c r="O76" i="30"/>
  <c r="T320" i="30"/>
  <c r="U226" i="30"/>
  <c r="P128" i="30"/>
  <c r="V74" i="30"/>
  <c r="N74" i="30"/>
  <c r="L79" i="30"/>
  <c r="O78" i="30"/>
  <c r="V320" i="30"/>
  <c r="S464" i="30"/>
  <c r="K176" i="30"/>
  <c r="L73" i="30"/>
  <c r="M78" i="30"/>
  <c r="N226" i="30"/>
  <c r="Q73" i="30"/>
  <c r="T464" i="30"/>
  <c r="Q272" i="30"/>
  <c r="Q464" i="30"/>
  <c r="K75" i="30"/>
  <c r="S176" i="30"/>
  <c r="T226" i="30"/>
  <c r="L80" i="30"/>
  <c r="T75" i="30"/>
  <c r="O74" i="30"/>
  <c r="O79" i="30"/>
  <c r="Q79" i="30"/>
  <c r="U368" i="30"/>
  <c r="M75" i="30"/>
  <c r="R73" i="30"/>
  <c r="P176" i="30"/>
  <c r="O73" i="30"/>
  <c r="T73" i="30"/>
  <c r="R74" i="30"/>
  <c r="T76" i="30"/>
  <c r="R368" i="30"/>
  <c r="K78" i="30"/>
  <c r="R464" i="30"/>
  <c r="S320" i="30"/>
  <c r="Q74" i="30"/>
  <c r="K320" i="30"/>
  <c r="V80" i="30"/>
  <c r="V75" i="30"/>
  <c r="O77" i="30"/>
  <c r="U176" i="30"/>
  <c r="N416" i="30"/>
  <c r="Q80" i="30"/>
  <c r="K464" i="30"/>
  <c r="P226" i="30"/>
  <c r="U79" i="30"/>
  <c r="N73" i="30"/>
  <c r="Q77" i="30"/>
  <c r="R416" i="30"/>
  <c r="V368" i="30"/>
  <c r="R75" i="30"/>
  <c r="K272" i="30"/>
  <c r="Q368" i="30"/>
  <c r="K79" i="30"/>
  <c r="Q75" i="30"/>
  <c r="O416" i="30"/>
  <c r="L320" i="30"/>
  <c r="O226" i="30"/>
  <c r="M226" i="30"/>
  <c r="P416" i="30"/>
  <c r="R176" i="30"/>
  <c r="U75" i="30"/>
  <c r="N79" i="30"/>
  <c r="K368" i="30"/>
  <c r="U464" i="30"/>
  <c r="L416" i="30"/>
  <c r="Q76" i="30"/>
  <c r="S272" i="30"/>
  <c r="K76" i="30"/>
  <c r="U77" i="30"/>
  <c r="V226" i="30"/>
  <c r="S368" i="30"/>
  <c r="U74" i="30"/>
  <c r="O464" i="30"/>
  <c r="P368" i="30"/>
  <c r="M176" i="30"/>
  <c r="P80" i="30"/>
  <c r="M128" i="30"/>
  <c r="P79" i="30"/>
  <c r="V79" i="30"/>
  <c r="N368" i="30"/>
  <c r="K74" i="30"/>
  <c r="U78" i="30"/>
  <c r="O75" i="30"/>
  <c r="R80" i="30"/>
  <c r="V76" i="30"/>
  <c r="M416" i="30"/>
  <c r="L77" i="30"/>
  <c r="M80" i="30"/>
  <c r="V272" i="30"/>
  <c r="T79" i="30"/>
  <c r="V73" i="30"/>
  <c r="O368" i="30"/>
  <c r="M272" i="30"/>
  <c r="Q226" i="30"/>
  <c r="S77" i="30"/>
  <c r="N80" i="30"/>
  <c r="L464" i="30"/>
  <c r="T272" i="30"/>
  <c r="N75" i="30"/>
  <c r="S226" i="30"/>
  <c r="L76" i="30"/>
  <c r="Q416" i="30"/>
  <c r="O80" i="30"/>
  <c r="K128" i="30"/>
  <c r="L176" i="30"/>
  <c r="L128" i="30"/>
  <c r="O272" i="30"/>
  <c r="K416" i="30"/>
  <c r="T74" i="30"/>
  <c r="I460" i="30" l="1"/>
  <c r="I412" i="30"/>
  <c r="I364" i="30"/>
  <c r="I316" i="30"/>
  <c r="I268" i="30"/>
  <c r="I222" i="30"/>
  <c r="I172" i="30"/>
  <c r="I124" i="30"/>
  <c r="I76" i="30"/>
  <c r="H19" i="1"/>
  <c r="I19" i="1" s="1"/>
  <c r="K19" i="1" s="1"/>
  <c r="H20" i="1"/>
  <c r="J20" i="1" s="1"/>
  <c r="L20" i="1" s="1"/>
  <c r="I20" i="1"/>
  <c r="K20" i="1" s="1"/>
  <c r="H21" i="1"/>
  <c r="I21" i="1" s="1"/>
  <c r="K21" i="1" s="1"/>
  <c r="J21" i="1"/>
  <c r="L21" i="1" s="1"/>
  <c r="H22" i="1"/>
  <c r="I22" i="1" s="1"/>
  <c r="K22" i="1" s="1"/>
  <c r="J22" i="1"/>
  <c r="L22" i="1" s="1"/>
  <c r="H23" i="1"/>
  <c r="I23" i="1" s="1"/>
  <c r="K23" i="1" s="1"/>
  <c r="H24" i="1"/>
  <c r="I24" i="1" s="1"/>
  <c r="K24" i="1" s="1"/>
  <c r="H25" i="1"/>
  <c r="I25" i="1" s="1"/>
  <c r="K25" i="1" s="1"/>
  <c r="H26" i="1"/>
  <c r="J26" i="1" s="1"/>
  <c r="L26" i="1" s="1"/>
  <c r="H27" i="1"/>
  <c r="I27" i="1"/>
  <c r="K27" i="1" s="1"/>
  <c r="J27" i="1"/>
  <c r="L27" i="1" s="1"/>
  <c r="H28" i="1"/>
  <c r="I28" i="1" s="1"/>
  <c r="K28" i="1" s="1"/>
  <c r="J28" i="1"/>
  <c r="L28" i="1" s="1"/>
  <c r="H29" i="1"/>
  <c r="J29" i="1" s="1"/>
  <c r="L29" i="1" s="1"/>
  <c r="H30" i="1"/>
  <c r="I30" i="1"/>
  <c r="K30" i="1" s="1"/>
  <c r="J30" i="1"/>
  <c r="L30" i="1" s="1"/>
  <c r="H31" i="1"/>
  <c r="I31" i="1" s="1"/>
  <c r="K31" i="1" s="1"/>
  <c r="H32" i="1"/>
  <c r="J32" i="1" s="1"/>
  <c r="L32" i="1" s="1"/>
  <c r="I32" i="1"/>
  <c r="K32" i="1" s="1"/>
  <c r="N1" i="1"/>
  <c r="C19" i="1"/>
  <c r="C20" i="1"/>
  <c r="C21" i="1"/>
  <c r="C22" i="1"/>
  <c r="C23" i="1"/>
  <c r="C24" i="1"/>
  <c r="C25" i="1"/>
  <c r="C26" i="1"/>
  <c r="C27" i="1"/>
  <c r="C28" i="1"/>
  <c r="C29" i="1"/>
  <c r="C30" i="1"/>
  <c r="C31" i="1"/>
  <c r="C32" i="1"/>
  <c r="G56" i="30"/>
  <c r="R177" i="30"/>
  <c r="T177" i="30"/>
  <c r="V369" i="30"/>
  <c r="R273" i="30"/>
  <c r="P129" i="30"/>
  <c r="T273" i="30"/>
  <c r="K177" i="30"/>
  <c r="M81" i="30"/>
  <c r="L227" i="30"/>
  <c r="U273" i="30"/>
  <c r="S227" i="30"/>
  <c r="N321" i="30"/>
  <c r="Q129" i="30"/>
  <c r="T81" i="30"/>
  <c r="S417" i="30"/>
  <c r="T369" i="30"/>
  <c r="O417" i="30"/>
  <c r="N369" i="30"/>
  <c r="L81" i="30"/>
  <c r="N227" i="30"/>
  <c r="S465" i="30"/>
  <c r="U129" i="30"/>
  <c r="R227" i="30"/>
  <c r="K81" i="30"/>
  <c r="K227" i="30"/>
  <c r="S369" i="30"/>
  <c r="M465" i="30"/>
  <c r="L273" i="30"/>
  <c r="M227" i="30"/>
  <c r="M273" i="30"/>
  <c r="G14" i="1"/>
  <c r="P369" i="30"/>
  <c r="L417" i="30"/>
  <c r="P273" i="30"/>
  <c r="O321" i="30"/>
  <c r="K273" i="30"/>
  <c r="Q81" i="30"/>
  <c r="O177" i="30"/>
  <c r="P465" i="30"/>
  <c r="Q369" i="30"/>
  <c r="N129" i="30"/>
  <c r="R369" i="30"/>
  <c r="Q321" i="30"/>
  <c r="S273" i="30"/>
  <c r="T321" i="30"/>
  <c r="P177" i="30"/>
  <c r="P417" i="30"/>
  <c r="Q465" i="30"/>
  <c r="R129" i="30"/>
  <c r="S129" i="30"/>
  <c r="T465" i="30"/>
  <c r="K369" i="30"/>
  <c r="T417" i="30"/>
  <c r="M369" i="30"/>
  <c r="V465" i="30"/>
  <c r="R465" i="30"/>
  <c r="Q177" i="30"/>
  <c r="R321" i="30"/>
  <c r="O465" i="30"/>
  <c r="L369" i="30"/>
  <c r="T129" i="30"/>
  <c r="L177" i="30"/>
  <c r="M129" i="30"/>
  <c r="L129" i="30"/>
  <c r="V81" i="30"/>
  <c r="O129" i="30"/>
  <c r="V417" i="30"/>
  <c r="U177" i="30"/>
  <c r="Q417" i="30"/>
  <c r="O81" i="30"/>
  <c r="P81" i="30"/>
  <c r="N465" i="30"/>
  <c r="Q227" i="30"/>
  <c r="R81" i="30"/>
  <c r="U227" i="30"/>
  <c r="V129" i="30"/>
  <c r="L321" i="30"/>
  <c r="P227" i="30"/>
  <c r="M177" i="30"/>
  <c r="S177" i="30"/>
  <c r="L465" i="30"/>
  <c r="O227" i="30"/>
  <c r="U81" i="30"/>
  <c r="O273" i="30"/>
  <c r="V177" i="30"/>
  <c r="U465" i="30"/>
  <c r="K321" i="30"/>
  <c r="U417" i="30"/>
  <c r="V227" i="30"/>
  <c r="T227" i="30"/>
  <c r="U321" i="30"/>
  <c r="P321" i="30"/>
  <c r="R417" i="30"/>
  <c r="N417" i="30"/>
  <c r="K129" i="30"/>
  <c r="S81" i="30"/>
  <c r="N81" i="30"/>
  <c r="M417" i="30"/>
  <c r="N177" i="30"/>
  <c r="N273" i="30"/>
  <c r="K417" i="30"/>
  <c r="U369" i="30"/>
  <c r="S321" i="30"/>
  <c r="V321" i="30"/>
  <c r="O369" i="30"/>
  <c r="Q273" i="30"/>
  <c r="M321" i="30"/>
  <c r="V273" i="30"/>
  <c r="K465" i="30"/>
  <c r="J24" i="1" l="1"/>
  <c r="L24" i="1" s="1"/>
  <c r="I461" i="30"/>
  <c r="I413" i="30"/>
  <c r="I365" i="30"/>
  <c r="I317" i="30"/>
  <c r="I269" i="30"/>
  <c r="I223" i="30"/>
  <c r="I173" i="30"/>
  <c r="I125" i="30"/>
  <c r="I77" i="30"/>
  <c r="I29" i="1"/>
  <c r="K29" i="1" s="1"/>
  <c r="I26" i="1"/>
  <c r="K26" i="1" s="1"/>
  <c r="U11" i="3"/>
  <c r="J23" i="1"/>
  <c r="L23" i="1" s="1"/>
  <c r="J31" i="1"/>
  <c r="L31" i="1" s="1"/>
  <c r="J19" i="1"/>
  <c r="L19" i="1" s="1"/>
  <c r="J25" i="1"/>
  <c r="L25" i="1" s="1"/>
  <c r="E8" i="35"/>
  <c r="P130" i="30"/>
  <c r="N82" i="30"/>
  <c r="M228" i="30"/>
  <c r="U370" i="30"/>
  <c r="U82" i="30"/>
  <c r="P322" i="30"/>
  <c r="K178" i="30"/>
  <c r="T82" i="30"/>
  <c r="O130" i="30"/>
  <c r="R418" i="30"/>
  <c r="T228" i="30"/>
  <c r="P418" i="30"/>
  <c r="P274" i="30"/>
  <c r="R130" i="30"/>
  <c r="M466" i="30"/>
  <c r="R178" i="30"/>
  <c r="N178" i="30"/>
  <c r="P178" i="30"/>
  <c r="R322" i="30"/>
  <c r="K322" i="30"/>
  <c r="V370" i="30"/>
  <c r="S228" i="30"/>
  <c r="U418" i="30"/>
  <c r="M82" i="30"/>
  <c r="U466" i="30"/>
  <c r="Q130" i="30"/>
  <c r="V466" i="30"/>
  <c r="N466" i="30"/>
  <c r="N274" i="30"/>
  <c r="S82" i="30"/>
  <c r="Q228" i="30"/>
  <c r="S466" i="30"/>
  <c r="R466" i="30"/>
  <c r="P82" i="30"/>
  <c r="P370" i="30"/>
  <c r="K130" i="30"/>
  <c r="S130" i="30"/>
  <c r="T130" i="30"/>
  <c r="M418" i="30"/>
  <c r="P228" i="30"/>
  <c r="K274" i="30"/>
  <c r="Q274" i="30"/>
  <c r="O82" i="30"/>
  <c r="L178" i="30"/>
  <c r="V82" i="30"/>
  <c r="K466" i="30"/>
  <c r="R82" i="30"/>
  <c r="S322" i="30"/>
  <c r="Q370" i="30"/>
  <c r="T418" i="30"/>
  <c r="V322" i="30"/>
  <c r="S178" i="30"/>
  <c r="L370" i="30"/>
  <c r="T466" i="30"/>
  <c r="U322" i="30"/>
  <c r="O370" i="30"/>
  <c r="M178" i="30"/>
  <c r="T274" i="30"/>
  <c r="V418" i="30"/>
  <c r="N418" i="30"/>
  <c r="T178" i="30"/>
  <c r="Q466" i="30"/>
  <c r="L418" i="30"/>
  <c r="O274" i="30"/>
  <c r="N370" i="30"/>
  <c r="U178" i="30"/>
  <c r="T370" i="30"/>
  <c r="N228" i="30"/>
  <c r="V130" i="30"/>
  <c r="S370" i="30"/>
  <c r="L466" i="30"/>
  <c r="K418" i="30"/>
  <c r="R370" i="30"/>
  <c r="M274" i="30"/>
  <c r="S274" i="30"/>
  <c r="R274" i="30"/>
  <c r="S418" i="30"/>
  <c r="Q322" i="30"/>
  <c r="N322" i="30"/>
  <c r="K82" i="30"/>
  <c r="M130" i="30"/>
  <c r="U228" i="30"/>
  <c r="L228" i="30"/>
  <c r="K228" i="30"/>
  <c r="L322" i="30"/>
  <c r="T322" i="30"/>
  <c r="K370" i="30"/>
  <c r="M322" i="30"/>
  <c r="Q82" i="30"/>
  <c r="O322" i="30"/>
  <c r="O178" i="30"/>
  <c r="Q418" i="30"/>
  <c r="V274" i="30"/>
  <c r="O418" i="30"/>
  <c r="L274" i="30"/>
  <c r="U274" i="30"/>
  <c r="O466" i="30"/>
  <c r="Q178" i="30"/>
  <c r="V178" i="30"/>
  <c r="V228" i="30"/>
  <c r="P466" i="30"/>
  <c r="U130" i="30"/>
  <c r="R228" i="30"/>
  <c r="O228" i="30"/>
  <c r="N130" i="30"/>
  <c r="L130" i="30"/>
  <c r="L82" i="30"/>
  <c r="M370" i="30"/>
  <c r="I462" i="30" l="1"/>
  <c r="I414" i="30"/>
  <c r="I366" i="30"/>
  <c r="I318" i="30"/>
  <c r="I270" i="30"/>
  <c r="I224" i="30"/>
  <c r="I174" i="30"/>
  <c r="I126" i="30"/>
  <c r="I78" i="30"/>
  <c r="H42" i="1"/>
  <c r="F53" i="3"/>
  <c r="V371" i="30"/>
  <c r="Q419" i="30"/>
  <c r="T179" i="30"/>
  <c r="Q83" i="30"/>
  <c r="L419" i="30"/>
  <c r="M83" i="30"/>
  <c r="U179" i="30"/>
  <c r="O371" i="30"/>
  <c r="S371" i="30"/>
  <c r="V419" i="30"/>
  <c r="O467" i="30"/>
  <c r="K131" i="30"/>
  <c r="L275" i="30"/>
  <c r="S275" i="30"/>
  <c r="T467" i="30"/>
  <c r="Q275" i="30"/>
  <c r="L323" i="30"/>
  <c r="O179" i="30"/>
  <c r="U371" i="30"/>
  <c r="R131" i="30"/>
  <c r="Q131" i="30"/>
  <c r="L371" i="30"/>
  <c r="K275" i="30"/>
  <c r="R419" i="30"/>
  <c r="K467" i="30"/>
  <c r="K323" i="30"/>
  <c r="T229" i="30"/>
  <c r="K371" i="30"/>
  <c r="P179" i="30"/>
  <c r="Q371" i="30"/>
  <c r="V179" i="30"/>
  <c r="T83" i="30"/>
  <c r="T323" i="30"/>
  <c r="U229" i="30"/>
  <c r="K83" i="30"/>
  <c r="O83" i="30"/>
  <c r="S179" i="30"/>
  <c r="U131" i="30"/>
  <c r="S419" i="30"/>
  <c r="O229" i="30"/>
  <c r="L131" i="30"/>
  <c r="Q179" i="30"/>
  <c r="V323" i="30"/>
  <c r="O419" i="30"/>
  <c r="O323" i="30"/>
  <c r="R229" i="30"/>
  <c r="S83" i="30"/>
  <c r="N467" i="30"/>
  <c r="L467" i="30"/>
  <c r="T419" i="30"/>
  <c r="S467" i="30"/>
  <c r="O131" i="30"/>
  <c r="V83" i="30"/>
  <c r="V467" i="30"/>
  <c r="M419" i="30"/>
  <c r="N275" i="30"/>
  <c r="U323" i="30"/>
  <c r="P131" i="30"/>
  <c r="M179" i="30"/>
  <c r="K229" i="30"/>
  <c r="L83" i="30"/>
  <c r="V275" i="30"/>
  <c r="N419" i="30"/>
  <c r="N371" i="30"/>
  <c r="L229" i="30"/>
  <c r="M467" i="30"/>
  <c r="P371" i="30"/>
  <c r="N229" i="30"/>
  <c r="P275" i="30"/>
  <c r="P229" i="30"/>
  <c r="L179" i="30"/>
  <c r="M371" i="30"/>
  <c r="U275" i="30"/>
  <c r="T131" i="30"/>
  <c r="M131" i="30"/>
  <c r="O275" i="30"/>
  <c r="Q229" i="30"/>
  <c r="Q467" i="30"/>
  <c r="M229" i="30"/>
  <c r="R275" i="30"/>
  <c r="S131" i="30"/>
  <c r="V131" i="30"/>
  <c r="N179" i="30"/>
  <c r="U419" i="30"/>
  <c r="T275" i="30"/>
  <c r="K179" i="30"/>
  <c r="R323" i="30"/>
  <c r="U467" i="30"/>
  <c r="M323" i="30"/>
  <c r="R467" i="30"/>
  <c r="U83" i="30"/>
  <c r="N131" i="30"/>
  <c r="N323" i="30"/>
  <c r="P419" i="30"/>
  <c r="N83" i="30"/>
  <c r="M275" i="30"/>
  <c r="P83" i="30"/>
  <c r="S323" i="30"/>
  <c r="K419" i="30"/>
  <c r="R179" i="30"/>
  <c r="Q323" i="30"/>
  <c r="R83" i="30"/>
  <c r="S229" i="30"/>
  <c r="P323" i="30"/>
  <c r="P467" i="30"/>
  <c r="R371" i="30"/>
  <c r="V229" i="30"/>
  <c r="T371" i="30"/>
  <c r="I463" i="30" l="1"/>
  <c r="I415" i="30"/>
  <c r="I367" i="30"/>
  <c r="I319" i="30"/>
  <c r="I271" i="30"/>
  <c r="I225" i="30"/>
  <c r="I175" i="30"/>
  <c r="I127" i="30"/>
  <c r="I79" i="30"/>
  <c r="G11" i="35"/>
  <c r="T468" i="30"/>
  <c r="K84" i="30"/>
  <c r="V230" i="30"/>
  <c r="N324" i="30"/>
  <c r="M372" i="30"/>
  <c r="K276" i="30"/>
  <c r="V84" i="30"/>
  <c r="S468" i="30"/>
  <c r="K372" i="30"/>
  <c r="U132" i="30"/>
  <c r="U420" i="30"/>
  <c r="S230" i="30"/>
  <c r="P180" i="30"/>
  <c r="U180" i="30"/>
  <c r="Q276" i="30"/>
  <c r="M468" i="30"/>
  <c r="O372" i="30"/>
  <c r="P84" i="30"/>
  <c r="Q468" i="30"/>
  <c r="L276" i="30"/>
  <c r="L324" i="30"/>
  <c r="N180" i="30"/>
  <c r="M84" i="30"/>
  <c r="N276" i="30"/>
  <c r="T84" i="30"/>
  <c r="S324" i="30"/>
  <c r="R230" i="30"/>
  <c r="R372" i="30"/>
  <c r="N230" i="30"/>
  <c r="Q180" i="30"/>
  <c r="Q132" i="30"/>
  <c r="K180" i="30"/>
  <c r="V324" i="30"/>
  <c r="P230" i="30"/>
  <c r="S84" i="30"/>
  <c r="P372" i="30"/>
  <c r="O84" i="30"/>
  <c r="T276" i="30"/>
  <c r="L84" i="30"/>
  <c r="P132" i="30"/>
  <c r="U230" i="30"/>
  <c r="R276" i="30"/>
  <c r="P420" i="30"/>
  <c r="T180" i="30"/>
  <c r="R420" i="30"/>
  <c r="N132" i="30"/>
  <c r="S372" i="30"/>
  <c r="U372" i="30"/>
  <c r="L132" i="30"/>
  <c r="R324" i="30"/>
  <c r="Q372" i="30"/>
  <c r="T372" i="30"/>
  <c r="O276" i="30"/>
  <c r="T230" i="30"/>
  <c r="Q84" i="30"/>
  <c r="V372" i="30"/>
  <c r="R132" i="30"/>
  <c r="Q230" i="30"/>
  <c r="Q420" i="30"/>
  <c r="N468" i="30"/>
  <c r="V468" i="30"/>
  <c r="T324" i="30"/>
  <c r="L230" i="30"/>
  <c r="O468" i="30"/>
  <c r="R84" i="30"/>
  <c r="P276" i="30"/>
  <c r="S420" i="30"/>
  <c r="K468" i="30"/>
  <c r="L468" i="30"/>
  <c r="M132" i="30"/>
  <c r="Q324" i="30"/>
  <c r="U468" i="30"/>
  <c r="O180" i="30"/>
  <c r="T420" i="30"/>
  <c r="S132" i="30"/>
  <c r="L420" i="30"/>
  <c r="T132" i="30"/>
  <c r="N420" i="30"/>
  <c r="R180" i="30"/>
  <c r="K420" i="30"/>
  <c r="M276" i="30"/>
  <c r="K324" i="30"/>
  <c r="S276" i="30"/>
  <c r="K230" i="30"/>
  <c r="M180" i="30"/>
  <c r="U276" i="30"/>
  <c r="U84" i="30"/>
  <c r="R468" i="30"/>
  <c r="M230" i="30"/>
  <c r="O132" i="30"/>
  <c r="N372" i="30"/>
  <c r="K132" i="30"/>
  <c r="L180" i="30"/>
  <c r="M420" i="30"/>
  <c r="U324" i="30"/>
  <c r="V180" i="30"/>
  <c r="V276" i="30"/>
  <c r="S180" i="30"/>
  <c r="V420" i="30"/>
  <c r="N84" i="30"/>
  <c r="O230" i="30"/>
  <c r="V132" i="30"/>
  <c r="P324" i="30"/>
  <c r="L372" i="30"/>
  <c r="M324" i="30"/>
  <c r="O324" i="30"/>
  <c r="O420" i="30"/>
  <c r="P468" i="30"/>
  <c r="I464" i="30" l="1"/>
  <c r="I416" i="30"/>
  <c r="I368" i="30"/>
  <c r="I320" i="30"/>
  <c r="I272" i="30"/>
  <c r="I226" i="30"/>
  <c r="I176" i="30"/>
  <c r="I128" i="30"/>
  <c r="I80" i="30"/>
  <c r="B33" i="1"/>
  <c r="Q181" i="30"/>
  <c r="O277" i="30"/>
  <c r="N133" i="30"/>
  <c r="P181" i="30"/>
  <c r="U85" i="30"/>
  <c r="T231" i="30"/>
  <c r="T421" i="30"/>
  <c r="M133" i="30"/>
  <c r="P325" i="30"/>
  <c r="P10" i="3"/>
  <c r="S421" i="30"/>
  <c r="R421" i="30"/>
  <c r="T277" i="30"/>
  <c r="T181" i="30"/>
  <c r="O373" i="30"/>
  <c r="S373" i="30"/>
  <c r="K133" i="30"/>
  <c r="O133" i="30"/>
  <c r="K181" i="30"/>
  <c r="T133" i="30"/>
  <c r="U469" i="30"/>
  <c r="V469" i="30"/>
  <c r="L133" i="30"/>
  <c r="Q231" i="30"/>
  <c r="R325" i="30"/>
  <c r="V277" i="30"/>
  <c r="R469" i="30"/>
  <c r="K277" i="30"/>
  <c r="O469" i="30"/>
  <c r="S325" i="30"/>
  <c r="V181" i="30"/>
  <c r="P277" i="30"/>
  <c r="M469" i="30"/>
  <c r="V231" i="30"/>
  <c r="L231" i="30"/>
  <c r="O325" i="30"/>
  <c r="P421" i="30"/>
  <c r="K421" i="30"/>
  <c r="P231" i="30"/>
  <c r="Q469" i="30"/>
  <c r="N85" i="30"/>
  <c r="S277" i="30"/>
  <c r="Q373" i="30"/>
  <c r="M277" i="30"/>
  <c r="O85" i="30"/>
  <c r="L277" i="30"/>
  <c r="K469" i="30"/>
  <c r="N325" i="30"/>
  <c r="S469" i="30"/>
  <c r="R85" i="30"/>
  <c r="M421" i="30"/>
  <c r="N421" i="30"/>
  <c r="O231" i="30"/>
  <c r="Q85" i="30"/>
  <c r="Q421" i="30"/>
  <c r="P85" i="30"/>
  <c r="U277" i="30"/>
  <c r="U373" i="30"/>
  <c r="M85" i="30"/>
  <c r="T469" i="30"/>
  <c r="N181" i="30"/>
  <c r="T85" i="30"/>
  <c r="K373" i="30"/>
  <c r="T325" i="30"/>
  <c r="M325" i="30"/>
  <c r="K231" i="30"/>
  <c r="R181" i="30"/>
  <c r="T373" i="30"/>
  <c r="S181" i="30"/>
  <c r="L469" i="30"/>
  <c r="R133" i="30"/>
  <c r="O421" i="30"/>
  <c r="L373" i="30"/>
  <c r="L85" i="30"/>
  <c r="M373" i="30"/>
  <c r="N373" i="30"/>
  <c r="U181" i="30"/>
  <c r="R231" i="30"/>
  <c r="K85" i="30"/>
  <c r="U231" i="30"/>
  <c r="P133" i="30"/>
  <c r="U325" i="30"/>
  <c r="Q133" i="30"/>
  <c r="N277" i="30"/>
  <c r="O181" i="30"/>
  <c r="S85" i="30"/>
  <c r="M231" i="30"/>
  <c r="L325" i="30"/>
  <c r="M181" i="30"/>
  <c r="Q325" i="30"/>
  <c r="R277" i="30"/>
  <c r="Q277" i="30"/>
  <c r="K325" i="30"/>
  <c r="V85" i="30"/>
  <c r="U421" i="30"/>
  <c r="P373" i="30"/>
  <c r="V133" i="30"/>
  <c r="R373" i="30"/>
  <c r="S133" i="30"/>
  <c r="V421" i="30"/>
  <c r="S231" i="30"/>
  <c r="P469" i="30"/>
  <c r="L181" i="30"/>
  <c r="N231" i="30"/>
  <c r="U133" i="30"/>
  <c r="V325" i="30"/>
  <c r="L421" i="30"/>
  <c r="N469" i="30"/>
  <c r="V373" i="30"/>
  <c r="I465" i="30" l="1"/>
  <c r="I417" i="30"/>
  <c r="I369" i="30"/>
  <c r="I321" i="30"/>
  <c r="I273" i="30"/>
  <c r="I227" i="30"/>
  <c r="I177" i="30"/>
  <c r="I129" i="30"/>
  <c r="I81" i="30"/>
  <c r="U10" i="3"/>
  <c r="G28" i="30"/>
  <c r="G30" i="30"/>
  <c r="G31" i="30"/>
  <c r="G32" i="30"/>
  <c r="G33" i="30"/>
  <c r="G34" i="30"/>
  <c r="G35" i="30"/>
  <c r="G36" i="30"/>
  <c r="G37" i="30"/>
  <c r="G38" i="30"/>
  <c r="G39" i="30"/>
  <c r="G40" i="30"/>
  <c r="G41" i="30"/>
  <c r="G42" i="30"/>
  <c r="G43" i="30"/>
  <c r="G44" i="30"/>
  <c r="G45" i="30"/>
  <c r="G46" i="30"/>
  <c r="G47" i="30"/>
  <c r="G48" i="30"/>
  <c r="G49" i="30"/>
  <c r="P470" i="30"/>
  <c r="P278" i="30"/>
  <c r="L86" i="30"/>
  <c r="P374" i="30"/>
  <c r="S134" i="30"/>
  <c r="M326" i="30"/>
  <c r="M182" i="30"/>
  <c r="O134" i="30"/>
  <c r="L278" i="30"/>
  <c r="T182" i="30"/>
  <c r="O232" i="30"/>
  <c r="T470" i="30"/>
  <c r="K232" i="30"/>
  <c r="U134" i="30"/>
  <c r="L134" i="30"/>
  <c r="P232" i="30"/>
  <c r="T134" i="30"/>
  <c r="T422" i="30"/>
  <c r="U374" i="30"/>
  <c r="L470" i="30"/>
  <c r="R278" i="30"/>
  <c r="U326" i="30"/>
  <c r="U422" i="30"/>
  <c r="L232" i="30"/>
  <c r="K470" i="30"/>
  <c r="N86" i="30"/>
  <c r="K86" i="30"/>
  <c r="R182" i="30"/>
  <c r="O86" i="30"/>
  <c r="U232" i="30"/>
  <c r="K134" i="30"/>
  <c r="V182" i="30"/>
  <c r="V326" i="30"/>
  <c r="L182" i="30"/>
  <c r="R326" i="30"/>
  <c r="Q232" i="30"/>
  <c r="L374" i="30"/>
  <c r="Q422" i="30"/>
  <c r="M134" i="30"/>
  <c r="K326" i="30"/>
  <c r="V232" i="30"/>
  <c r="P86" i="30"/>
  <c r="K374" i="30"/>
  <c r="T86" i="30"/>
  <c r="Q134" i="30"/>
  <c r="Q278" i="30"/>
  <c r="N278" i="30"/>
  <c r="O422" i="30"/>
  <c r="R374" i="30"/>
  <c r="K182" i="30"/>
  <c r="V422" i="30"/>
  <c r="V470" i="30"/>
  <c r="Q182" i="30"/>
  <c r="N232" i="30"/>
  <c r="O374" i="30"/>
  <c r="V86" i="30"/>
  <c r="L422" i="30"/>
  <c r="V134" i="30"/>
  <c r="S278" i="30"/>
  <c r="U278" i="30"/>
  <c r="Q86" i="30"/>
  <c r="Q470" i="30"/>
  <c r="T326" i="30"/>
  <c r="M470" i="30"/>
  <c r="O326" i="30"/>
  <c r="O278" i="30"/>
  <c r="P422" i="30"/>
  <c r="R422" i="30"/>
  <c r="S374" i="30"/>
  <c r="P134" i="30"/>
  <c r="U470" i="30"/>
  <c r="M422" i="30"/>
  <c r="M374" i="30"/>
  <c r="S232" i="30"/>
  <c r="U86" i="30"/>
  <c r="T374" i="30"/>
  <c r="S182" i="30"/>
  <c r="T278" i="30"/>
  <c r="R86" i="30"/>
  <c r="Q374" i="30"/>
  <c r="N374" i="30"/>
  <c r="R470" i="30"/>
  <c r="U182" i="30"/>
  <c r="N326" i="30"/>
  <c r="R134" i="30"/>
  <c r="T232" i="30"/>
  <c r="S422" i="30"/>
  <c r="P182" i="30"/>
  <c r="V278" i="30"/>
  <c r="S86" i="30"/>
  <c r="N470" i="30"/>
  <c r="R232" i="30"/>
  <c r="Q326" i="30"/>
  <c r="N182" i="30"/>
  <c r="V374" i="30"/>
  <c r="K422" i="30"/>
  <c r="O470" i="30"/>
  <c r="N422" i="30"/>
  <c r="P326" i="30"/>
  <c r="M86" i="30"/>
  <c r="M278" i="30"/>
  <c r="S326" i="30"/>
  <c r="O182" i="30"/>
  <c r="K278" i="30"/>
  <c r="S470" i="30"/>
  <c r="M232" i="30"/>
  <c r="N134" i="30"/>
  <c r="L326" i="30"/>
  <c r="I466" i="30" l="1"/>
  <c r="I418" i="30"/>
  <c r="I370" i="30"/>
  <c r="I322" i="30"/>
  <c r="I274" i="30"/>
  <c r="I228" i="30"/>
  <c r="I178" i="30"/>
  <c r="I130" i="30"/>
  <c r="I82" i="30"/>
  <c r="U40" i="3"/>
  <c r="G27" i="30"/>
  <c r="G29" i="30"/>
  <c r="Q279" i="30"/>
  <c r="V279" i="30"/>
  <c r="T423" i="30"/>
  <c r="S471" i="30"/>
  <c r="V87" i="30"/>
  <c r="U233" i="30"/>
  <c r="K471" i="30"/>
  <c r="S375" i="30"/>
  <c r="U183" i="30"/>
  <c r="K279" i="30"/>
  <c r="Q375" i="30"/>
  <c r="L233" i="30"/>
  <c r="Q423" i="30"/>
  <c r="N423" i="30"/>
  <c r="N135" i="30"/>
  <c r="O135" i="30"/>
  <c r="Q135" i="30"/>
  <c r="M233" i="30"/>
  <c r="L327" i="30"/>
  <c r="N327" i="30"/>
  <c r="P423" i="30"/>
  <c r="N87" i="30"/>
  <c r="Q183" i="30"/>
  <c r="R375" i="30"/>
  <c r="U375" i="30"/>
  <c r="N183" i="30"/>
  <c r="P375" i="30"/>
  <c r="S135" i="30"/>
  <c r="T183" i="30"/>
  <c r="U87" i="30"/>
  <c r="O471" i="30"/>
  <c r="O279" i="30"/>
  <c r="U327" i="30"/>
  <c r="K183" i="30"/>
  <c r="U423" i="30"/>
  <c r="L375" i="30"/>
  <c r="L135" i="30"/>
  <c r="K87" i="30"/>
  <c r="R233" i="30"/>
  <c r="K233" i="30"/>
  <c r="S233" i="30"/>
  <c r="T375" i="30"/>
  <c r="R135" i="30"/>
  <c r="M375" i="30"/>
  <c r="S183" i="30"/>
  <c r="O87" i="30"/>
  <c r="P279" i="30"/>
  <c r="V375" i="30"/>
  <c r="T471" i="30"/>
  <c r="M279" i="30"/>
  <c r="R183" i="30"/>
  <c r="L87" i="30"/>
  <c r="V471" i="30"/>
  <c r="Q87" i="30"/>
  <c r="T327" i="30"/>
  <c r="T87" i="30"/>
  <c r="K423" i="30"/>
  <c r="V327" i="30"/>
  <c r="P327" i="30"/>
  <c r="O423" i="30"/>
  <c r="N279" i="30"/>
  <c r="M327" i="30"/>
  <c r="T135" i="30"/>
  <c r="L279" i="30"/>
  <c r="T279" i="30"/>
  <c r="P183" i="30"/>
  <c r="V135" i="30"/>
  <c r="R423" i="30"/>
  <c r="Q233" i="30"/>
  <c r="S87" i="30"/>
  <c r="N375" i="30"/>
  <c r="L183" i="30"/>
  <c r="P471" i="30"/>
  <c r="P135" i="30"/>
  <c r="M471" i="30"/>
  <c r="O327" i="30"/>
  <c r="V183" i="30"/>
  <c r="O183" i="30"/>
  <c r="L471" i="30"/>
  <c r="Q471" i="30"/>
  <c r="T233" i="30"/>
  <c r="P87" i="30"/>
  <c r="R87" i="30"/>
  <c r="U135" i="30"/>
  <c r="S279" i="30"/>
  <c r="L423" i="30"/>
  <c r="R471" i="30"/>
  <c r="V233" i="30"/>
  <c r="M183" i="30"/>
  <c r="U279" i="30"/>
  <c r="S423" i="30"/>
  <c r="N233" i="30"/>
  <c r="P233" i="30"/>
  <c r="R279" i="30"/>
  <c r="O375" i="30"/>
  <c r="M87" i="30"/>
  <c r="V423" i="30"/>
  <c r="K135" i="30"/>
  <c r="M423" i="30"/>
  <c r="N471" i="30"/>
  <c r="U471" i="30"/>
  <c r="K327" i="30"/>
  <c r="K375" i="30"/>
  <c r="M135" i="30"/>
  <c r="S327" i="30"/>
  <c r="R327" i="30"/>
  <c r="Q327" i="30"/>
  <c r="O233" i="30"/>
  <c r="I467" i="30" l="1"/>
  <c r="I419" i="30"/>
  <c r="I371" i="30"/>
  <c r="I323" i="30"/>
  <c r="I275" i="30"/>
  <c r="I229" i="30"/>
  <c r="I179" i="30"/>
  <c r="I131" i="30"/>
  <c r="I83" i="30"/>
  <c r="K280" i="30"/>
  <c r="R472" i="30"/>
  <c r="V472" i="30"/>
  <c r="L136" i="30"/>
  <c r="L376" i="30"/>
  <c r="P136" i="30"/>
  <c r="M234" i="30"/>
  <c r="R88" i="30"/>
  <c r="Q184" i="30"/>
  <c r="N424" i="30"/>
  <c r="S280" i="30"/>
  <c r="O472" i="30"/>
  <c r="S88" i="30"/>
  <c r="V328" i="30"/>
  <c r="U234" i="30"/>
  <c r="R328" i="30"/>
  <c r="U376" i="30"/>
  <c r="Q472" i="30"/>
  <c r="N328" i="30"/>
  <c r="N184" i="30"/>
  <c r="N376" i="30"/>
  <c r="L88" i="30"/>
  <c r="R424" i="30"/>
  <c r="Q234" i="30"/>
  <c r="S328" i="30"/>
  <c r="O328" i="30"/>
  <c r="P424" i="30"/>
  <c r="S136" i="30"/>
  <c r="L424" i="30"/>
  <c r="S184" i="30"/>
  <c r="O88" i="30"/>
  <c r="M424" i="30"/>
  <c r="Q424" i="30"/>
  <c r="V184" i="30"/>
  <c r="R184" i="30"/>
  <c r="V234" i="30"/>
  <c r="L328" i="30"/>
  <c r="M328" i="30"/>
  <c r="T328" i="30"/>
  <c r="P472" i="30"/>
  <c r="P88" i="30"/>
  <c r="U136" i="30"/>
  <c r="O424" i="30"/>
  <c r="M184" i="30"/>
  <c r="T376" i="30"/>
  <c r="T234" i="30"/>
  <c r="L472" i="30"/>
  <c r="K234" i="30"/>
  <c r="K136" i="30"/>
  <c r="N280" i="30"/>
  <c r="R280" i="30"/>
  <c r="S472" i="30"/>
  <c r="N88" i="30"/>
  <c r="T472" i="30"/>
  <c r="P280" i="30"/>
  <c r="Q376" i="30"/>
  <c r="V376" i="30"/>
  <c r="L280" i="30"/>
  <c r="K376" i="30"/>
  <c r="M472" i="30"/>
  <c r="R376" i="30"/>
  <c r="V88" i="30"/>
  <c r="O136" i="30"/>
  <c r="O184" i="30"/>
  <c r="M136" i="30"/>
  <c r="V280" i="30"/>
  <c r="O234" i="30"/>
  <c r="K328" i="30"/>
  <c r="T280" i="30"/>
  <c r="L234" i="30"/>
  <c r="N234" i="30"/>
  <c r="P328" i="30"/>
  <c r="V424" i="30"/>
  <c r="U328" i="30"/>
  <c r="S234" i="30"/>
  <c r="S424" i="30"/>
  <c r="U472" i="30"/>
  <c r="U280" i="30"/>
  <c r="K472" i="30"/>
  <c r="O280" i="30"/>
  <c r="M280" i="30"/>
  <c r="Q328" i="30"/>
  <c r="L184" i="30"/>
  <c r="T136" i="30"/>
  <c r="K88" i="30"/>
  <c r="T424" i="30"/>
  <c r="O376" i="30"/>
  <c r="R234" i="30"/>
  <c r="N472" i="30"/>
  <c r="K184" i="30"/>
  <c r="M88" i="30"/>
  <c r="P376" i="30"/>
  <c r="T184" i="30"/>
  <c r="T88" i="30"/>
  <c r="U184" i="30"/>
  <c r="S376" i="30"/>
  <c r="Q280" i="30"/>
  <c r="R136" i="30"/>
  <c r="P234" i="30"/>
  <c r="P184" i="30"/>
  <c r="U424" i="30"/>
  <c r="M376" i="30"/>
  <c r="N136" i="30"/>
  <c r="V136" i="30"/>
  <c r="K424" i="30"/>
  <c r="Q136" i="30"/>
  <c r="U88" i="30"/>
  <c r="Q88" i="30"/>
  <c r="I468" i="30" l="1"/>
  <c r="I420" i="30"/>
  <c r="I372" i="30"/>
  <c r="I324" i="30"/>
  <c r="I276" i="30"/>
  <c r="I230" i="30"/>
  <c r="I180" i="30"/>
  <c r="I132" i="30"/>
  <c r="I84" i="30"/>
  <c r="G50" i="30"/>
  <c r="G53" i="30" s="1"/>
  <c r="V44" i="3"/>
  <c r="K473" i="30"/>
  <c r="L377" i="30"/>
  <c r="O473" i="30"/>
  <c r="T89" i="30"/>
  <c r="T137" i="30"/>
  <c r="U89" i="30"/>
  <c r="R137" i="30"/>
  <c r="Q425" i="30"/>
  <c r="T425" i="30"/>
  <c r="M137" i="30"/>
  <c r="N137" i="30"/>
  <c r="V185" i="30"/>
  <c r="R329" i="30"/>
  <c r="V473" i="30"/>
  <c r="L137" i="30"/>
  <c r="N425" i="30"/>
  <c r="L473" i="30"/>
  <c r="Q281" i="30"/>
  <c r="T473" i="30"/>
  <c r="V329" i="30"/>
  <c r="M235" i="30"/>
  <c r="U185" i="30"/>
  <c r="R185" i="30"/>
  <c r="M425" i="30"/>
  <c r="L329" i="30"/>
  <c r="O425" i="30"/>
  <c r="V425" i="30"/>
  <c r="Q89" i="30"/>
  <c r="U281" i="30"/>
  <c r="P235" i="30"/>
  <c r="O235" i="30"/>
  <c r="L281" i="30"/>
  <c r="T281" i="30"/>
  <c r="S185" i="30"/>
  <c r="M473" i="30"/>
  <c r="M329" i="30"/>
  <c r="R473" i="30"/>
  <c r="N473" i="30"/>
  <c r="S89" i="30"/>
  <c r="O329" i="30"/>
  <c r="V137" i="30"/>
  <c r="R425" i="30"/>
  <c r="K185" i="30"/>
  <c r="U329" i="30"/>
  <c r="R377" i="30"/>
  <c r="P425" i="30"/>
  <c r="O137" i="30"/>
  <c r="O185" i="30"/>
  <c r="N185" i="30"/>
  <c r="M89" i="30"/>
  <c r="P137" i="30"/>
  <c r="V89" i="30"/>
  <c r="S281" i="30"/>
  <c r="V377" i="30"/>
  <c r="P185" i="30"/>
  <c r="N89" i="30"/>
  <c r="T377" i="30"/>
  <c r="U425" i="30"/>
  <c r="S473" i="30"/>
  <c r="M377" i="30"/>
  <c r="R281" i="30"/>
  <c r="U235" i="30"/>
  <c r="N235" i="30"/>
  <c r="O89" i="30"/>
  <c r="N281" i="30"/>
  <c r="U377" i="30"/>
  <c r="P281" i="30"/>
  <c r="Q377" i="30"/>
  <c r="M185" i="30"/>
  <c r="P329" i="30"/>
  <c r="N377" i="30"/>
  <c r="L89" i="30"/>
  <c r="O377" i="30"/>
  <c r="K89" i="30"/>
  <c r="K137" i="30"/>
  <c r="L425" i="30"/>
  <c r="K329" i="30"/>
  <c r="V235" i="30"/>
  <c r="P473" i="30"/>
  <c r="K281" i="30"/>
  <c r="U137" i="30"/>
  <c r="Q137" i="30"/>
  <c r="P377" i="30"/>
  <c r="U473" i="30"/>
  <c r="S137" i="30"/>
  <c r="L185" i="30"/>
  <c r="T329" i="30"/>
  <c r="R235" i="30"/>
  <c r="M281" i="30"/>
  <c r="P89" i="30"/>
  <c r="S329" i="30"/>
  <c r="Q185" i="30"/>
  <c r="Q235" i="30"/>
  <c r="V281" i="30"/>
  <c r="K377" i="30"/>
  <c r="S425" i="30"/>
  <c r="K425" i="30"/>
  <c r="O281" i="30"/>
  <c r="N329" i="30"/>
  <c r="K235" i="30"/>
  <c r="T185" i="30"/>
  <c r="Q329" i="30"/>
  <c r="S235" i="30"/>
  <c r="S377" i="30"/>
  <c r="R89" i="30"/>
  <c r="T235" i="30"/>
  <c r="Q473" i="30"/>
  <c r="L235" i="30"/>
  <c r="I469" i="30" l="1"/>
  <c r="I421" i="30"/>
  <c r="I373" i="30"/>
  <c r="I325" i="30"/>
  <c r="I277" i="30"/>
  <c r="I231" i="30"/>
  <c r="I181" i="30"/>
  <c r="I133" i="30"/>
  <c r="I85" i="30"/>
  <c r="U186" i="30"/>
  <c r="L90" i="30"/>
  <c r="V186" i="30"/>
  <c r="K330" i="30"/>
  <c r="U90" i="30"/>
  <c r="K378" i="30"/>
  <c r="P330" i="30"/>
  <c r="T378" i="30"/>
  <c r="L236" i="30"/>
  <c r="P138" i="30"/>
  <c r="P90" i="30"/>
  <c r="T138" i="30"/>
  <c r="V474" i="30"/>
  <c r="S138" i="30"/>
  <c r="L474" i="30"/>
  <c r="V282" i="30"/>
  <c r="S282" i="30"/>
  <c r="Q330" i="30"/>
  <c r="L186" i="30"/>
  <c r="P474" i="30"/>
  <c r="K236" i="30"/>
  <c r="R138" i="30"/>
  <c r="O186" i="30"/>
  <c r="M282" i="30"/>
  <c r="M90" i="30"/>
  <c r="K138" i="30"/>
  <c r="O138" i="30"/>
  <c r="T90" i="30"/>
  <c r="S186" i="30"/>
  <c r="L426" i="30"/>
  <c r="Q236" i="30"/>
  <c r="M186" i="30"/>
  <c r="P236" i="30"/>
  <c r="T474" i="30"/>
  <c r="Q282" i="30"/>
  <c r="P378" i="30"/>
  <c r="S90" i="30"/>
  <c r="R186" i="30"/>
  <c r="T330" i="30"/>
  <c r="K282" i="30"/>
  <c r="S426" i="30"/>
  <c r="T426" i="30"/>
  <c r="N236" i="30"/>
  <c r="T186" i="30"/>
  <c r="O90" i="30"/>
  <c r="S378" i="30"/>
  <c r="S236" i="30"/>
  <c r="Q378" i="30"/>
  <c r="O426" i="30"/>
  <c r="N138" i="30"/>
  <c r="U282" i="30"/>
  <c r="V236" i="30"/>
  <c r="M378" i="30"/>
  <c r="S330" i="30"/>
  <c r="L330" i="30"/>
  <c r="L378" i="30"/>
  <c r="U236" i="30"/>
  <c r="T282" i="30"/>
  <c r="V378" i="30"/>
  <c r="P186" i="30"/>
  <c r="N90" i="30"/>
  <c r="V426" i="30"/>
  <c r="L282" i="30"/>
  <c r="R378" i="30"/>
  <c r="M474" i="30"/>
  <c r="U426" i="30"/>
  <c r="T236" i="30"/>
  <c r="R282" i="30"/>
  <c r="V90" i="30"/>
  <c r="O378" i="30"/>
  <c r="N186" i="30"/>
  <c r="M426" i="30"/>
  <c r="R474" i="30"/>
  <c r="Q474" i="30"/>
  <c r="R90" i="30"/>
  <c r="P426" i="30"/>
  <c r="U138" i="30"/>
  <c r="U474" i="30"/>
  <c r="N330" i="30"/>
  <c r="K426" i="30"/>
  <c r="O474" i="30"/>
  <c r="R426" i="30"/>
  <c r="P282" i="30"/>
  <c r="M138" i="30"/>
  <c r="M330" i="30"/>
  <c r="N426" i="30"/>
  <c r="R236" i="30"/>
  <c r="N282" i="30"/>
  <c r="R330" i="30"/>
  <c r="O330" i="30"/>
  <c r="O282" i="30"/>
  <c r="K474" i="30"/>
  <c r="O236" i="30"/>
  <c r="V330" i="30"/>
  <c r="U378" i="30"/>
  <c r="Q90" i="30"/>
  <c r="V138" i="30"/>
  <c r="Q426" i="30"/>
  <c r="M236" i="30"/>
  <c r="N378" i="30"/>
  <c r="Q186" i="30"/>
  <c r="K186" i="30"/>
  <c r="Q138" i="30"/>
  <c r="U330" i="30"/>
  <c r="K90" i="30"/>
  <c r="N474" i="30"/>
  <c r="L138" i="30"/>
  <c r="S474" i="30"/>
  <c r="I470" i="30" l="1"/>
  <c r="I422" i="30"/>
  <c r="I374" i="30"/>
  <c r="I326" i="30"/>
  <c r="I278" i="30"/>
  <c r="I232" i="30"/>
  <c r="I182" i="30"/>
  <c r="I134" i="30"/>
  <c r="I86" i="30"/>
  <c r="P91" i="30"/>
  <c r="M475" i="30"/>
  <c r="O379" i="30"/>
  <c r="T91" i="30"/>
  <c r="S237" i="30"/>
  <c r="O91" i="30"/>
  <c r="T283" i="30"/>
  <c r="R237" i="30"/>
  <c r="T187" i="30"/>
  <c r="U237" i="30"/>
  <c r="K427" i="30"/>
  <c r="V331" i="30"/>
  <c r="Q379" i="30"/>
  <c r="M427" i="30"/>
  <c r="U379" i="30"/>
  <c r="O283" i="30"/>
  <c r="Q475" i="30"/>
  <c r="K91" i="30"/>
  <c r="S187" i="30"/>
  <c r="L237" i="30"/>
  <c r="T139" i="30"/>
  <c r="S475" i="30"/>
  <c r="U187" i="30"/>
  <c r="K331" i="30"/>
  <c r="O331" i="30"/>
  <c r="N475" i="30"/>
  <c r="O427" i="30"/>
  <c r="R379" i="30"/>
  <c r="U331" i="30"/>
  <c r="M139" i="30"/>
  <c r="O187" i="30"/>
  <c r="V187" i="30"/>
  <c r="R331" i="30"/>
  <c r="L427" i="30"/>
  <c r="L331" i="30"/>
  <c r="S379" i="30"/>
  <c r="V91" i="30"/>
  <c r="S331" i="30"/>
  <c r="K187" i="30"/>
  <c r="N91" i="30"/>
  <c r="Q139" i="30"/>
  <c r="Q237" i="30"/>
  <c r="O237" i="30"/>
  <c r="R475" i="30"/>
  <c r="T475" i="30"/>
  <c r="N379" i="30"/>
  <c r="S427" i="30"/>
  <c r="P187" i="30"/>
  <c r="Q91" i="30"/>
  <c r="L283" i="30"/>
  <c r="M187" i="30"/>
  <c r="S139" i="30"/>
  <c r="S91" i="30"/>
  <c r="O475" i="30"/>
  <c r="L379" i="30"/>
  <c r="P283" i="30"/>
  <c r="N427" i="30"/>
  <c r="T427" i="30"/>
  <c r="K379" i="30"/>
  <c r="V475" i="30"/>
  <c r="Q283" i="30"/>
  <c r="M379" i="30"/>
  <c r="P427" i="30"/>
  <c r="M331" i="30"/>
  <c r="R283" i="30"/>
  <c r="L187" i="30"/>
  <c r="K475" i="30"/>
  <c r="K237" i="30"/>
  <c r="R91" i="30"/>
  <c r="Q331" i="30"/>
  <c r="N237" i="30"/>
  <c r="R187" i="30"/>
  <c r="S283" i="30"/>
  <c r="L139" i="30"/>
  <c r="K139" i="30"/>
  <c r="P139" i="30"/>
  <c r="T379" i="30"/>
  <c r="N187" i="30"/>
  <c r="V379" i="30"/>
  <c r="P475" i="30"/>
  <c r="N283" i="30"/>
  <c r="M283" i="30"/>
  <c r="N139" i="30"/>
  <c r="P379" i="30"/>
  <c r="P331" i="30"/>
  <c r="U139" i="30"/>
  <c r="V237" i="30"/>
  <c r="P237" i="30"/>
  <c r="Q187" i="30"/>
  <c r="U475" i="30"/>
  <c r="R427" i="30"/>
  <c r="L91" i="30"/>
  <c r="M237" i="30"/>
  <c r="U91" i="30"/>
  <c r="V139" i="30"/>
  <c r="K283" i="30"/>
  <c r="L475" i="30"/>
  <c r="V283" i="30"/>
  <c r="U427" i="30"/>
  <c r="U283" i="30"/>
  <c r="R139" i="30"/>
  <c r="M91" i="30"/>
  <c r="T331" i="30"/>
  <c r="O139" i="30"/>
  <c r="V427" i="30"/>
  <c r="T237" i="30"/>
  <c r="Q427" i="30"/>
  <c r="N331" i="30"/>
  <c r="I471" i="30" l="1"/>
  <c r="I423" i="30"/>
  <c r="I375" i="30"/>
  <c r="I327" i="30"/>
  <c r="I279" i="30"/>
  <c r="I233" i="30"/>
  <c r="I183" i="30"/>
  <c r="I135" i="30"/>
  <c r="I87" i="30"/>
  <c r="I472" i="30" l="1"/>
  <c r="I424" i="30"/>
  <c r="I376" i="30"/>
  <c r="I328" i="30"/>
  <c r="I280" i="30"/>
  <c r="I234" i="30"/>
  <c r="I184" i="30"/>
  <c r="I136" i="30"/>
  <c r="I88" i="30"/>
  <c r="I473" i="30" l="1"/>
  <c r="I425" i="30"/>
  <c r="I377" i="30"/>
  <c r="I329" i="30"/>
  <c r="I281" i="30"/>
  <c r="I235" i="30"/>
  <c r="I185" i="30"/>
  <c r="I137" i="30"/>
  <c r="I89" i="30"/>
  <c r="I474" i="30" l="1"/>
  <c r="I426" i="30"/>
  <c r="I378" i="30"/>
  <c r="I330" i="30"/>
  <c r="I282" i="30"/>
  <c r="I186" i="30"/>
  <c r="I138" i="30"/>
  <c r="I90" i="30"/>
  <c r="T189" i="30"/>
  <c r="N26" i="30"/>
  <c r="O476" i="30"/>
  <c r="M189" i="30"/>
  <c r="V29" i="30"/>
  <c r="O36" i="30"/>
  <c r="O44" i="30"/>
  <c r="N94" i="30"/>
  <c r="V33" i="30"/>
  <c r="T429" i="30"/>
  <c r="Q334" i="30"/>
  <c r="L41" i="30"/>
  <c r="U333" i="30"/>
  <c r="S430" i="30"/>
  <c r="U95" i="30"/>
  <c r="Q143" i="30"/>
  <c r="T141" i="30"/>
  <c r="M284" i="30"/>
  <c r="Q476" i="30"/>
  <c r="M241" i="30"/>
  <c r="S31" i="30"/>
  <c r="T37" i="30"/>
  <c r="M238" i="30"/>
  <c r="S333" i="30"/>
  <c r="U38" i="30"/>
  <c r="S428" i="30"/>
  <c r="V34" i="30"/>
  <c r="P476" i="30"/>
  <c r="V476" i="30"/>
  <c r="U477" i="30"/>
  <c r="U37" i="30"/>
  <c r="K334" i="30"/>
  <c r="Q241" i="30"/>
  <c r="L140" i="30"/>
  <c r="K333" i="30"/>
  <c r="R478" i="30"/>
  <c r="V38" i="30"/>
  <c r="N380" i="30"/>
  <c r="M142" i="30"/>
  <c r="U41" i="30"/>
  <c r="K479" i="30"/>
  <c r="V49" i="30"/>
  <c r="U93" i="30"/>
  <c r="Q94" i="30"/>
  <c r="T25" i="30"/>
  <c r="M479" i="30"/>
  <c r="S240" i="30"/>
  <c r="P94" i="30"/>
  <c r="M43" i="30"/>
  <c r="S381" i="30"/>
  <c r="V431" i="30"/>
  <c r="U47" i="30"/>
  <c r="O478" i="30"/>
  <c r="P28" i="30"/>
  <c r="Q44" i="30"/>
  <c r="K287" i="30"/>
  <c r="U39" i="30"/>
  <c r="N93" i="30"/>
  <c r="S143" i="30"/>
  <c r="L381" i="30"/>
  <c r="K477" i="30"/>
  <c r="S33" i="30"/>
  <c r="T428" i="30"/>
  <c r="Q35" i="30"/>
  <c r="M29" i="30"/>
  <c r="O477" i="30"/>
  <c r="N382" i="30"/>
  <c r="U284" i="30"/>
  <c r="K189" i="30"/>
  <c r="R140" i="30"/>
  <c r="P238" i="30"/>
  <c r="U28" i="30"/>
  <c r="T35" i="30"/>
  <c r="N33" i="30"/>
  <c r="N28" i="30"/>
  <c r="U190" i="30"/>
  <c r="Q335" i="30"/>
  <c r="O332" i="30"/>
  <c r="T382" i="30"/>
  <c r="U476" i="30"/>
  <c r="V28" i="30"/>
  <c r="U287" i="30"/>
  <c r="S25" i="30"/>
  <c r="P25" i="30"/>
  <c r="U35" i="30"/>
  <c r="U33" i="30"/>
  <c r="M42" i="30"/>
  <c r="U142" i="30"/>
  <c r="Q190" i="30"/>
  <c r="O141" i="30"/>
  <c r="R37" i="30"/>
  <c r="P31" i="30"/>
  <c r="K31" i="30"/>
  <c r="K190" i="30"/>
  <c r="P479" i="30"/>
  <c r="P285" i="30"/>
  <c r="U44" i="30"/>
  <c r="P95" i="30"/>
  <c r="U40" i="30"/>
  <c r="Q49" i="30"/>
  <c r="V92" i="30"/>
  <c r="K478" i="30"/>
  <c r="K191" i="30"/>
  <c r="L43" i="30"/>
  <c r="L188" i="30"/>
  <c r="S92" i="30"/>
  <c r="T143" i="30"/>
  <c r="V95" i="30"/>
  <c r="T142" i="30"/>
  <c r="Q285" i="30"/>
  <c r="Q27" i="30"/>
  <c r="L333" i="30"/>
  <c r="L287" i="30"/>
  <c r="O25" i="30"/>
  <c r="U241" i="30"/>
  <c r="O188" i="30"/>
  <c r="P29" i="30"/>
  <c r="K431" i="30"/>
  <c r="M428" i="30"/>
  <c r="T190" i="30"/>
  <c r="P241" i="30"/>
  <c r="M48" i="30"/>
  <c r="P428" i="30"/>
  <c r="T334" i="30"/>
  <c r="R46" i="30"/>
  <c r="V27" i="30"/>
  <c r="S44" i="30"/>
  <c r="M429" i="30"/>
  <c r="Q41" i="30"/>
  <c r="O285" i="30"/>
  <c r="Q238" i="30"/>
  <c r="M430" i="30"/>
  <c r="S477" i="30"/>
  <c r="M191" i="30"/>
  <c r="T381" i="30"/>
  <c r="Q43" i="30"/>
  <c r="O239" i="30"/>
  <c r="K141" i="30"/>
  <c r="O286" i="30"/>
  <c r="K238" i="30"/>
  <c r="O333" i="30"/>
  <c r="K32" i="30"/>
  <c r="L380" i="30"/>
  <c r="L241" i="30"/>
  <c r="N238" i="30"/>
  <c r="M332" i="30"/>
  <c r="L240" i="30"/>
  <c r="P287" i="30"/>
  <c r="O94" i="30"/>
  <c r="K36" i="30"/>
  <c r="U239" i="30"/>
  <c r="M143" i="30"/>
  <c r="S93" i="30"/>
  <c r="S94" i="30"/>
  <c r="O190" i="30"/>
  <c r="K239" i="30"/>
  <c r="T30" i="30"/>
  <c r="V93" i="30"/>
  <c r="S141" i="30"/>
  <c r="T240" i="30"/>
  <c r="V31" i="30"/>
  <c r="O189" i="30"/>
  <c r="U431" i="30"/>
  <c r="L35" i="30"/>
  <c r="T241" i="30"/>
  <c r="S42" i="30"/>
  <c r="Q142" i="30"/>
  <c r="M140" i="30"/>
  <c r="U48" i="30"/>
  <c r="V143" i="30"/>
  <c r="R285" i="30"/>
  <c r="T29" i="30"/>
  <c r="V26" i="30"/>
  <c r="S191" i="30"/>
  <c r="U429" i="30"/>
  <c r="L143" i="30"/>
  <c r="M38" i="30"/>
  <c r="S45" i="30"/>
  <c r="S285" i="30"/>
  <c r="P43" i="30"/>
  <c r="L335" i="30"/>
  <c r="U189" i="30"/>
  <c r="Q189" i="30"/>
  <c r="L191" i="30"/>
  <c r="L45" i="30"/>
  <c r="V332" i="30"/>
  <c r="S190" i="30"/>
  <c r="T45" i="30"/>
  <c r="R28" i="30"/>
  <c r="L284" i="30"/>
  <c r="K25" i="30"/>
  <c r="O42" i="30"/>
  <c r="M32" i="30"/>
  <c r="M380" i="30"/>
  <c r="N141" i="30"/>
  <c r="L38" i="30"/>
  <c r="O35" i="30"/>
  <c r="S27" i="30"/>
  <c r="R45" i="30"/>
  <c r="R141" i="30"/>
  <c r="R240" i="30"/>
  <c r="Q46" i="30"/>
  <c r="S429" i="30"/>
  <c r="S35" i="30"/>
  <c r="O479" i="30"/>
  <c r="M26" i="30"/>
  <c r="P142" i="30"/>
  <c r="T39" i="30"/>
  <c r="S332" i="30"/>
  <c r="T383" i="30"/>
  <c r="N47" i="30"/>
  <c r="O31" i="30"/>
  <c r="U140" i="30"/>
  <c r="P239" i="30"/>
  <c r="N42" i="30"/>
  <c r="L382" i="30"/>
  <c r="U240" i="30"/>
  <c r="R49" i="30"/>
  <c r="M36" i="30"/>
  <c r="V428" i="30"/>
  <c r="Q380" i="30"/>
  <c r="R335" i="30"/>
  <c r="P380" i="30"/>
  <c r="O382" i="30"/>
  <c r="N240" i="30"/>
  <c r="M95" i="30"/>
  <c r="U286" i="30"/>
  <c r="U29" i="30"/>
  <c r="R47" i="30"/>
  <c r="V191" i="30"/>
  <c r="Q188" i="30"/>
  <c r="P141" i="30"/>
  <c r="L94" i="30"/>
  <c r="M94" i="30"/>
  <c r="R287" i="30"/>
  <c r="V241" i="30"/>
  <c r="S140" i="30"/>
  <c r="K45" i="30"/>
  <c r="S382" i="30"/>
  <c r="K140" i="30"/>
  <c r="P333" i="30"/>
  <c r="P430" i="30"/>
  <c r="V284" i="30"/>
  <c r="P49" i="30"/>
  <c r="M286" i="30"/>
  <c r="O46" i="30"/>
  <c r="L286" i="30"/>
  <c r="N49" i="30"/>
  <c r="M287" i="30"/>
  <c r="T48" i="30"/>
  <c r="K381" i="30"/>
  <c r="R381" i="30"/>
  <c r="K28" i="30"/>
  <c r="P32" i="30"/>
  <c r="Q284" i="30"/>
  <c r="R40" i="30"/>
  <c r="P140" i="30"/>
  <c r="T332" i="30"/>
  <c r="O284" i="30"/>
  <c r="V286" i="30"/>
  <c r="T284" i="30"/>
  <c r="R48" i="30"/>
  <c r="V190" i="30"/>
  <c r="O37" i="30"/>
  <c r="Q36" i="30"/>
  <c r="N36" i="30"/>
  <c r="U25" i="30"/>
  <c r="K430" i="30"/>
  <c r="O431" i="30"/>
  <c r="U42" i="30"/>
  <c r="K380" i="30"/>
  <c r="P190" i="30"/>
  <c r="P42" i="30"/>
  <c r="U49" i="30"/>
  <c r="L39" i="30"/>
  <c r="K44" i="30"/>
  <c r="U27" i="30"/>
  <c r="N48" i="30"/>
  <c r="O48" i="30"/>
  <c r="M46" i="30"/>
  <c r="M33" i="30"/>
  <c r="N478" i="30"/>
  <c r="N46" i="30"/>
  <c r="V477" i="30"/>
  <c r="V39" i="30"/>
  <c r="L479" i="30"/>
  <c r="V142" i="30"/>
  <c r="O26" i="30"/>
  <c r="S46" i="30"/>
  <c r="P382" i="30"/>
  <c r="T477" i="30"/>
  <c r="V239" i="30"/>
  <c r="S239" i="30"/>
  <c r="R32" i="30"/>
  <c r="Q28" i="30"/>
  <c r="L46" i="30"/>
  <c r="N43" i="30"/>
  <c r="L29" i="30"/>
  <c r="R34" i="30"/>
  <c r="T92" i="30"/>
  <c r="T476" i="30"/>
  <c r="T93" i="30"/>
  <c r="Q95" i="30"/>
  <c r="O28" i="30"/>
  <c r="U43" i="30"/>
  <c r="L238" i="30"/>
  <c r="R333" i="30"/>
  <c r="K335" i="30"/>
  <c r="L332" i="30"/>
  <c r="S188" i="30"/>
  <c r="U45" i="30"/>
  <c r="L383" i="30"/>
  <c r="Q37" i="30"/>
  <c r="N285" i="30"/>
  <c r="L239" i="30"/>
  <c r="K285" i="30"/>
  <c r="M34" i="30"/>
  <c r="M190" i="30"/>
  <c r="Q477" i="30"/>
  <c r="N428" i="30"/>
  <c r="T27" i="30"/>
  <c r="P34" i="30"/>
  <c r="O95" i="30"/>
  <c r="P332" i="30"/>
  <c r="V429" i="30"/>
  <c r="T49" i="30"/>
  <c r="K240" i="30"/>
  <c r="T34" i="30"/>
  <c r="N92" i="30"/>
  <c r="R191" i="30"/>
  <c r="M93" i="30"/>
  <c r="O334" i="30"/>
  <c r="N241" i="30"/>
  <c r="V141" i="30"/>
  <c r="K95" i="30"/>
  <c r="K37" i="30"/>
  <c r="R25" i="30"/>
  <c r="K42" i="30"/>
  <c r="T430" i="30"/>
  <c r="V285" i="30"/>
  <c r="K47" i="30"/>
  <c r="O39" i="30"/>
  <c r="P26" i="30"/>
  <c r="R188" i="30"/>
  <c r="Q333" i="30"/>
  <c r="N37" i="30"/>
  <c r="V42" i="30"/>
  <c r="S479" i="30"/>
  <c r="V46" i="30"/>
  <c r="K48" i="30"/>
  <c r="M240" i="30"/>
  <c r="R190" i="30"/>
  <c r="M431" i="30"/>
  <c r="R42" i="30"/>
  <c r="N32" i="30"/>
  <c r="N284" i="30"/>
  <c r="U479" i="30"/>
  <c r="T33" i="30"/>
  <c r="N333" i="30"/>
  <c r="U32" i="30"/>
  <c r="Q286" i="30"/>
  <c r="O34" i="30"/>
  <c r="P431" i="30"/>
  <c r="T26" i="30"/>
  <c r="S38" i="30"/>
  <c r="O43" i="30"/>
  <c r="U30" i="30"/>
  <c r="T239" i="30"/>
  <c r="Q25" i="30"/>
  <c r="K46" i="30"/>
  <c r="U381" i="30"/>
  <c r="N142" i="30"/>
  <c r="T43" i="30"/>
  <c r="V189" i="30"/>
  <c r="S476" i="30"/>
  <c r="S241" i="30"/>
  <c r="L34" i="30"/>
  <c r="K143" i="30"/>
  <c r="R238" i="30"/>
  <c r="N45" i="30"/>
  <c r="R43" i="30"/>
  <c r="R33" i="30"/>
  <c r="Q31" i="30"/>
  <c r="R332" i="30"/>
  <c r="Q191" i="30"/>
  <c r="M49" i="30"/>
  <c r="O40" i="30"/>
  <c r="R26" i="30"/>
  <c r="Q48" i="30"/>
  <c r="U94" i="30"/>
  <c r="L93" i="30"/>
  <c r="Q26" i="30"/>
  <c r="U285" i="30"/>
  <c r="P92" i="30"/>
  <c r="T286" i="30"/>
  <c r="P30" i="30"/>
  <c r="R31" i="30"/>
  <c r="Q92" i="30"/>
  <c r="R382" i="30"/>
  <c r="S95" i="30"/>
  <c r="V334" i="30"/>
  <c r="U188" i="30"/>
  <c r="L477" i="30"/>
  <c r="L430" i="30"/>
  <c r="P35" i="30"/>
  <c r="U335" i="30"/>
  <c r="Q34" i="30"/>
  <c r="M31" i="30"/>
  <c r="R286" i="30"/>
  <c r="P240" i="30"/>
  <c r="R284" i="30"/>
  <c r="S284" i="30"/>
  <c r="P36" i="30"/>
  <c r="N40" i="30"/>
  <c r="V37" i="30"/>
  <c r="R143" i="30"/>
  <c r="L40" i="30"/>
  <c r="N31" i="30"/>
  <c r="N477" i="30"/>
  <c r="L141" i="30"/>
  <c r="K383" i="30"/>
  <c r="T31" i="30"/>
  <c r="R44" i="30"/>
  <c r="S29" i="30"/>
  <c r="K284" i="30"/>
  <c r="S36" i="30"/>
  <c r="P334" i="30"/>
  <c r="L26" i="30"/>
  <c r="U382" i="30"/>
  <c r="O49" i="30"/>
  <c r="L189" i="30"/>
  <c r="P40" i="30"/>
  <c r="O240" i="30"/>
  <c r="U383" i="30"/>
  <c r="N29" i="30"/>
  <c r="T28" i="30"/>
  <c r="V32" i="30"/>
  <c r="V479" i="30"/>
  <c r="P143" i="30"/>
  <c r="K286" i="30"/>
  <c r="R334" i="30"/>
  <c r="K30" i="30"/>
  <c r="K40" i="30"/>
  <c r="M333" i="30"/>
  <c r="O142" i="30"/>
  <c r="M45" i="30"/>
  <c r="K94" i="30"/>
  <c r="U428" i="30"/>
  <c r="N44" i="30"/>
  <c r="M28" i="30"/>
  <c r="T46" i="30"/>
  <c r="O335" i="30"/>
  <c r="L47" i="30"/>
  <c r="V40" i="30"/>
  <c r="N429" i="30"/>
  <c r="M40" i="30"/>
  <c r="S37" i="30"/>
  <c r="S287" i="30"/>
  <c r="S383" i="30"/>
  <c r="V240" i="30"/>
  <c r="R241" i="30"/>
  <c r="T42" i="30"/>
  <c r="L28" i="30"/>
  <c r="N332" i="30"/>
  <c r="M41" i="30"/>
  <c r="M35" i="30"/>
  <c r="K476" i="30"/>
  <c r="Q381" i="30"/>
  <c r="O191" i="30"/>
  <c r="Q478" i="30"/>
  <c r="N143" i="30"/>
  <c r="V36" i="30"/>
  <c r="K332" i="30"/>
  <c r="L285" i="30"/>
  <c r="Q240" i="30"/>
  <c r="N381" i="30"/>
  <c r="T95" i="30"/>
  <c r="L431" i="30"/>
  <c r="L49" i="30"/>
  <c r="R36" i="30"/>
  <c r="M335" i="30"/>
  <c r="V335" i="30"/>
  <c r="U191" i="30"/>
  <c r="S286" i="30"/>
  <c r="T94" i="30"/>
  <c r="R142" i="30"/>
  <c r="T479" i="30"/>
  <c r="O383" i="30"/>
  <c r="R29" i="30"/>
  <c r="N335" i="30"/>
  <c r="T380" i="30"/>
  <c r="R41" i="30"/>
  <c r="U332" i="30"/>
  <c r="O287" i="30"/>
  <c r="L30" i="30"/>
  <c r="Q140" i="30"/>
  <c r="V30" i="30"/>
  <c r="N334" i="30"/>
  <c r="U334" i="30"/>
  <c r="R92" i="30"/>
  <c r="O47" i="30"/>
  <c r="O93" i="30"/>
  <c r="U141" i="30"/>
  <c r="L42" i="30"/>
  <c r="S380" i="30"/>
  <c r="R30" i="30"/>
  <c r="S41" i="30"/>
  <c r="S48" i="30"/>
  <c r="O241" i="30"/>
  <c r="P478" i="30"/>
  <c r="T238" i="30"/>
  <c r="P93" i="30"/>
  <c r="Q47" i="30"/>
  <c r="P284" i="30"/>
  <c r="O143" i="30"/>
  <c r="U31" i="30"/>
  <c r="P44" i="30"/>
  <c r="T47" i="30"/>
  <c r="T44" i="30"/>
  <c r="R189" i="30"/>
  <c r="M334" i="30"/>
  <c r="Q382" i="30"/>
  <c r="Q428" i="30"/>
  <c r="L476" i="30"/>
  <c r="S238" i="30"/>
  <c r="L95" i="30"/>
  <c r="P383" i="30"/>
  <c r="M285" i="30"/>
  <c r="N41" i="30"/>
  <c r="V48" i="30"/>
  <c r="R38" i="30"/>
  <c r="Q42" i="30"/>
  <c r="O45" i="30"/>
  <c r="P189" i="30"/>
  <c r="M92" i="30"/>
  <c r="L92" i="30"/>
  <c r="V238" i="30"/>
  <c r="Q39" i="30"/>
  <c r="N30" i="30"/>
  <c r="U380" i="30"/>
  <c r="Q40" i="30"/>
  <c r="R476" i="30"/>
  <c r="N191" i="30"/>
  <c r="L36" i="30"/>
  <c r="O29" i="30"/>
  <c r="T38" i="30"/>
  <c r="T191" i="30"/>
  <c r="M478" i="30"/>
  <c r="V45" i="30"/>
  <c r="Q287" i="30"/>
  <c r="Q32" i="30"/>
  <c r="P33" i="30"/>
  <c r="S47" i="30"/>
  <c r="T40" i="30"/>
  <c r="P47" i="30"/>
  <c r="R428" i="30"/>
  <c r="K188" i="30"/>
  <c r="V140" i="30"/>
  <c r="U46" i="30"/>
  <c r="M39" i="30"/>
  <c r="O430" i="30"/>
  <c r="P39" i="30"/>
  <c r="K29" i="30"/>
  <c r="R431" i="30"/>
  <c r="O428" i="30"/>
  <c r="S43" i="30"/>
  <c r="M477" i="30"/>
  <c r="M47" i="30"/>
  <c r="P27" i="30"/>
  <c r="P429" i="30"/>
  <c r="Q93" i="30"/>
  <c r="U478" i="30"/>
  <c r="L44" i="30"/>
  <c r="S28" i="30"/>
  <c r="V382" i="30"/>
  <c r="Q239" i="30"/>
  <c r="N431" i="30"/>
  <c r="R93" i="30"/>
  <c r="T140" i="30"/>
  <c r="N140" i="30"/>
  <c r="Q430" i="30"/>
  <c r="K38" i="30"/>
  <c r="T285" i="30"/>
  <c r="O32" i="30"/>
  <c r="K43" i="30"/>
  <c r="P37" i="30"/>
  <c r="O380" i="30"/>
  <c r="U430" i="30"/>
  <c r="O381" i="30"/>
  <c r="N190" i="30"/>
  <c r="L32" i="30"/>
  <c r="P188" i="30"/>
  <c r="P477" i="30"/>
  <c r="M188" i="30"/>
  <c r="K241" i="30"/>
  <c r="U36" i="30"/>
  <c r="P41" i="30"/>
  <c r="N25" i="30"/>
  <c r="R430" i="30"/>
  <c r="O429" i="30"/>
  <c r="P45" i="30"/>
  <c r="R429" i="30"/>
  <c r="U34" i="30"/>
  <c r="L37" i="30"/>
  <c r="N476" i="30"/>
  <c r="Q33" i="30"/>
  <c r="R380" i="30"/>
  <c r="O238" i="30"/>
  <c r="V43" i="30"/>
  <c r="O33" i="30"/>
  <c r="T36" i="30"/>
  <c r="S478" i="30"/>
  <c r="P191" i="30"/>
  <c r="R239" i="30"/>
  <c r="L33" i="30"/>
  <c r="V383" i="30"/>
  <c r="P335" i="30"/>
  <c r="L48" i="30"/>
  <c r="K26" i="30"/>
  <c r="P381" i="30"/>
  <c r="V381" i="30"/>
  <c r="S39" i="30"/>
  <c r="K27" i="30"/>
  <c r="M37" i="30"/>
  <c r="N239" i="30"/>
  <c r="Q479" i="30"/>
  <c r="M476" i="30"/>
  <c r="K33" i="30"/>
  <c r="T41" i="30"/>
  <c r="M141" i="30"/>
  <c r="O38" i="30"/>
  <c r="T478" i="30"/>
  <c r="V35" i="30"/>
  <c r="V333" i="30"/>
  <c r="V47" i="30"/>
  <c r="U143" i="30"/>
  <c r="K39" i="30"/>
  <c r="N39" i="30"/>
  <c r="L27" i="30"/>
  <c r="R477" i="30"/>
  <c r="S431" i="30"/>
  <c r="M239" i="30"/>
  <c r="M383" i="30"/>
  <c r="Q30" i="30"/>
  <c r="S40" i="30"/>
  <c r="S30" i="30"/>
  <c r="S49" i="30"/>
  <c r="M382" i="30"/>
  <c r="K429" i="30"/>
  <c r="L428" i="30"/>
  <c r="K92" i="30"/>
  <c r="P46" i="30"/>
  <c r="K382" i="30"/>
  <c r="P286" i="30"/>
  <c r="S335" i="30"/>
  <c r="L190" i="30"/>
  <c r="U26" i="30"/>
  <c r="Q141" i="30"/>
  <c r="U92" i="30"/>
  <c r="K93" i="30"/>
  <c r="N188" i="30"/>
  <c r="N95" i="30"/>
  <c r="S142" i="30"/>
  <c r="Q383" i="30"/>
  <c r="R35" i="30"/>
  <c r="T287" i="30"/>
  <c r="S26" i="30"/>
  <c r="V430" i="30"/>
  <c r="O140" i="30"/>
  <c r="R27" i="30"/>
  <c r="M381" i="30"/>
  <c r="N286" i="30"/>
  <c r="T431" i="30"/>
  <c r="K142" i="30"/>
  <c r="Q29" i="30"/>
  <c r="V287" i="30"/>
  <c r="Q45" i="30"/>
  <c r="P38" i="30"/>
  <c r="O27" i="30"/>
  <c r="T333" i="30"/>
  <c r="Q429" i="30"/>
  <c r="R39" i="30"/>
  <c r="U238" i="30"/>
  <c r="Q38" i="30"/>
  <c r="O30" i="30"/>
  <c r="M30" i="30"/>
  <c r="V41" i="30"/>
  <c r="L334" i="30"/>
  <c r="M44" i="30"/>
  <c r="V380" i="30"/>
  <c r="L31" i="30"/>
  <c r="V478" i="30"/>
  <c r="S189" i="30"/>
  <c r="N38" i="30"/>
  <c r="V94" i="30"/>
  <c r="K41" i="30"/>
  <c r="N383" i="30"/>
  <c r="N34" i="30"/>
  <c r="P48" i="30"/>
  <c r="Q332" i="30"/>
  <c r="L142" i="30"/>
  <c r="R94" i="30"/>
  <c r="N35" i="30"/>
  <c r="L429" i="30"/>
  <c r="V188" i="30"/>
  <c r="S34" i="30"/>
  <c r="K428" i="30"/>
  <c r="K34" i="30"/>
  <c r="R95" i="30"/>
  <c r="S334" i="30"/>
  <c r="V25" i="30"/>
  <c r="K49" i="30"/>
  <c r="O92" i="30"/>
  <c r="T32" i="30"/>
  <c r="M27" i="30"/>
  <c r="N430" i="30"/>
  <c r="N189" i="30"/>
  <c r="N287" i="30"/>
  <c r="K35" i="30"/>
  <c r="M25" i="30"/>
  <c r="L478" i="30"/>
  <c r="V44" i="30"/>
  <c r="N479" i="30"/>
  <c r="N27" i="30"/>
  <c r="O41" i="30"/>
  <c r="T188" i="30"/>
  <c r="T335" i="30"/>
  <c r="L25" i="30"/>
  <c r="Q431" i="30"/>
  <c r="R383" i="30"/>
  <c r="R479" i="30"/>
  <c r="S32" i="30"/>
  <c r="I475" i="30" l="1"/>
  <c r="I427" i="30"/>
  <c r="I379" i="30"/>
  <c r="I331" i="30"/>
  <c r="I283" i="30"/>
  <c r="I187" i="30"/>
  <c r="I139" i="30"/>
  <c r="I91" i="30"/>
  <c r="L192" i="30"/>
  <c r="K337" i="30"/>
  <c r="S336" i="30"/>
  <c r="R288" i="30"/>
  <c r="M193" i="30"/>
  <c r="L288" i="30"/>
  <c r="N288" i="30"/>
  <c r="L336" i="30"/>
  <c r="K480" i="30"/>
  <c r="K432" i="30"/>
  <c r="S144" i="30"/>
  <c r="O96" i="30"/>
  <c r="P337" i="30"/>
  <c r="O289" i="30"/>
  <c r="U193" i="30"/>
  <c r="R144" i="30"/>
  <c r="R433" i="30"/>
  <c r="S385" i="30"/>
  <c r="N384" i="30"/>
  <c r="N481" i="30"/>
  <c r="V289" i="30"/>
  <c r="U337" i="30"/>
  <c r="T432" i="30"/>
  <c r="K288" i="30"/>
  <c r="P385" i="30"/>
  <c r="T192" i="30"/>
  <c r="K336" i="30"/>
  <c r="K192" i="30"/>
  <c r="K96" i="30"/>
  <c r="M96" i="30"/>
  <c r="T480" i="30"/>
  <c r="S288" i="30"/>
  <c r="U336" i="30"/>
  <c r="S337" i="30"/>
  <c r="V144" i="30"/>
  <c r="R384" i="30"/>
  <c r="S384" i="30"/>
  <c r="P96" i="30"/>
  <c r="Q192" i="30"/>
  <c r="M385" i="30"/>
  <c r="U192" i="30"/>
  <c r="T96" i="30"/>
  <c r="P144" i="30"/>
  <c r="R432" i="30"/>
  <c r="U96" i="30"/>
  <c r="S480" i="30"/>
  <c r="P432" i="30"/>
  <c r="P288" i="30"/>
  <c r="O480" i="30"/>
  <c r="V385" i="30"/>
  <c r="N192" i="30"/>
  <c r="N96" i="30"/>
  <c r="L480" i="30"/>
  <c r="P192" i="30"/>
  <c r="T288" i="30"/>
  <c r="M192" i="30"/>
  <c r="L96" i="30"/>
  <c r="V432" i="30"/>
  <c r="Q480" i="30"/>
  <c r="V384" i="30"/>
  <c r="T481" i="30"/>
  <c r="V96" i="30"/>
  <c r="N432" i="30"/>
  <c r="R145" i="30"/>
  <c r="S145" i="30"/>
  <c r="T384" i="30"/>
  <c r="O145" i="30"/>
  <c r="Q96" i="30"/>
  <c r="O192" i="30"/>
  <c r="U289" i="30"/>
  <c r="L337" i="30"/>
  <c r="P384" i="30"/>
  <c r="P480" i="30"/>
  <c r="K289" i="30"/>
  <c r="Q144" i="30"/>
  <c r="P481" i="30"/>
  <c r="U432" i="30"/>
  <c r="Q384" i="30"/>
  <c r="O432" i="30"/>
  <c r="O337" i="30"/>
  <c r="S192" i="30"/>
  <c r="N385" i="30"/>
  <c r="T385" i="30"/>
  <c r="T144" i="30"/>
  <c r="R480" i="30"/>
  <c r="R481" i="30"/>
  <c r="M481" i="30"/>
  <c r="L432" i="30"/>
  <c r="N337" i="30"/>
  <c r="R385" i="30"/>
  <c r="M432" i="30"/>
  <c r="M288" i="30"/>
  <c r="N336" i="30"/>
  <c r="U385" i="30"/>
  <c r="Q385" i="30"/>
  <c r="U288" i="30"/>
  <c r="O384" i="30"/>
  <c r="Q337" i="30"/>
  <c r="K384" i="30"/>
  <c r="U480" i="30"/>
  <c r="Q432" i="30"/>
  <c r="O385" i="30"/>
  <c r="L144" i="30"/>
  <c r="T336" i="30"/>
  <c r="T337" i="30"/>
  <c r="R336" i="30"/>
  <c r="M480" i="30"/>
  <c r="K144" i="30"/>
  <c r="Q336" i="30"/>
  <c r="O336" i="30"/>
  <c r="O144" i="30"/>
  <c r="L385" i="30"/>
  <c r="P336" i="30"/>
  <c r="R192" i="30"/>
  <c r="Q288" i="30"/>
  <c r="V337" i="30"/>
  <c r="R337" i="30"/>
  <c r="U145" i="30"/>
  <c r="M144" i="30"/>
  <c r="M336" i="30"/>
  <c r="O481" i="30"/>
  <c r="M384" i="30"/>
  <c r="O288" i="30"/>
  <c r="V481" i="30"/>
  <c r="V145" i="30"/>
  <c r="U144" i="30"/>
  <c r="Q145" i="30"/>
  <c r="V336" i="30"/>
  <c r="Q481" i="30"/>
  <c r="V288" i="30"/>
  <c r="L384" i="30"/>
  <c r="N289" i="30"/>
  <c r="P145" i="30"/>
  <c r="V480" i="30"/>
  <c r="S96" i="30"/>
  <c r="V192" i="30"/>
  <c r="S432" i="30"/>
  <c r="N193" i="30"/>
  <c r="S481" i="30"/>
  <c r="K97" i="30"/>
  <c r="N480" i="30"/>
  <c r="Q289" i="30"/>
  <c r="K385" i="30"/>
  <c r="U384" i="30"/>
  <c r="T289" i="30"/>
  <c r="N144" i="30"/>
  <c r="M289" i="30"/>
  <c r="T97" i="30"/>
  <c r="R96" i="30"/>
  <c r="M337" i="30"/>
  <c r="P193" i="30"/>
  <c r="U481" i="30"/>
  <c r="L145" i="30"/>
  <c r="Q433" i="30"/>
  <c r="S97" i="30"/>
  <c r="R289" i="30"/>
  <c r="T22" i="3" l="1"/>
  <c r="T25" i="3"/>
  <c r="T19" i="3"/>
  <c r="T26" i="3"/>
  <c r="T37" i="3"/>
  <c r="T13" i="3"/>
  <c r="T38" i="3"/>
  <c r="T16" i="3"/>
  <c r="T21" i="3"/>
  <c r="T31" i="3"/>
  <c r="T30" i="3"/>
  <c r="T29" i="3"/>
  <c r="T23" i="3"/>
  <c r="T18" i="3"/>
  <c r="T33" i="3"/>
  <c r="T35" i="3"/>
  <c r="T36" i="3"/>
  <c r="T12" i="3"/>
  <c r="T14" i="3"/>
  <c r="T34" i="3"/>
  <c r="T28" i="3"/>
  <c r="T17" i="3"/>
  <c r="T20" i="3"/>
  <c r="T39" i="3"/>
  <c r="T27" i="3"/>
  <c r="T24" i="3"/>
  <c r="T15" i="3"/>
  <c r="T32" i="3"/>
  <c r="M433" i="30"/>
  <c r="T145" i="30"/>
  <c r="L97" i="30"/>
  <c r="M97" i="30"/>
  <c r="L433" i="30"/>
  <c r="V97" i="30"/>
  <c r="L289" i="30"/>
  <c r="L193" i="30"/>
  <c r="V433" i="30"/>
  <c r="N97" i="30"/>
  <c r="L481" i="30"/>
  <c r="N433" i="30"/>
  <c r="O433" i="30"/>
  <c r="S193" i="30"/>
  <c r="S289" i="30"/>
  <c r="R193" i="30"/>
  <c r="O193" i="30"/>
  <c r="Q97" i="30"/>
  <c r="N145" i="30"/>
  <c r="T193" i="30"/>
  <c r="R97" i="30"/>
  <c r="U97" i="30"/>
  <c r="S433" i="30"/>
  <c r="U433" i="30"/>
  <c r="O97" i="30"/>
  <c r="K481" i="30"/>
  <c r="T433" i="30"/>
  <c r="K145" i="30"/>
  <c r="M145" i="30"/>
  <c r="Q193" i="30"/>
  <c r="P433" i="30"/>
  <c r="K433" i="30"/>
  <c r="P289" i="30"/>
  <c r="K193" i="30"/>
  <c r="V193" i="30"/>
  <c r="P97" i="30"/>
  <c r="I20" i="3" l="1" a="1"/>
  <c r="I20" i="3" s="1"/>
  <c r="I24" i="3" a="1"/>
  <c r="I24" i="3" s="1"/>
  <c r="I18" i="3" a="1"/>
  <c r="I18" i="3" s="1"/>
  <c r="I35" i="3" a="1"/>
  <c r="I35" i="3" s="1"/>
  <c r="I31" i="3" a="1"/>
  <c r="I31" i="3" s="1"/>
  <c r="I11" i="3" a="1"/>
  <c r="I11" i="3" s="1"/>
  <c r="I10" i="3" a="1"/>
  <c r="I10" i="3" s="1"/>
  <c r="I34" i="3" a="1"/>
  <c r="I34" i="3" s="1"/>
  <c r="I27" i="3" a="1"/>
  <c r="I27" i="3" s="1"/>
  <c r="I25" i="3" a="1"/>
  <c r="I25" i="3" s="1"/>
  <c r="I22" i="3" a="1"/>
  <c r="I22" i="3" s="1"/>
  <c r="I19" i="3" a="1"/>
  <c r="I19" i="3" s="1"/>
  <c r="I16" i="3" a="1"/>
  <c r="I16" i="3" s="1"/>
  <c r="I15" i="3" a="1"/>
  <c r="I15" i="3" s="1"/>
  <c r="I32" i="3" a="1"/>
  <c r="I32" i="3" s="1"/>
  <c r="I14" i="3" a="1"/>
  <c r="I14" i="3" s="1"/>
  <c r="I37" i="3" a="1"/>
  <c r="I37" i="3" s="1"/>
  <c r="I33" i="3" a="1"/>
  <c r="I33" i="3" s="1"/>
  <c r="I38" i="3" a="1"/>
  <c r="I38" i="3" s="1"/>
  <c r="I21" i="3" a="1"/>
  <c r="I21" i="3" s="1"/>
  <c r="I28" i="3" a="1"/>
  <c r="I28" i="3" s="1"/>
  <c r="I17" i="3" a="1"/>
  <c r="I17" i="3" s="1"/>
  <c r="I39" i="3" a="1"/>
  <c r="I39" i="3" s="1"/>
  <c r="I23" i="3" a="1"/>
  <c r="I23" i="3" s="1"/>
  <c r="I12" i="3" a="1"/>
  <c r="I12" i="3" s="1"/>
  <c r="I36" i="3" a="1"/>
  <c r="I36" i="3" s="1"/>
  <c r="I13" i="3" a="1"/>
  <c r="I13" i="3" s="1"/>
  <c r="I29" i="3" a="1"/>
  <c r="I29" i="3" s="1"/>
  <c r="I26" i="3" a="1"/>
  <c r="I26" i="3" s="1"/>
  <c r="I30" i="3" a="1"/>
  <c r="I30" i="3" s="1"/>
  <c r="C23" i="3" a="1"/>
  <c r="C23" i="3" s="1"/>
  <c r="C19" i="3" a="1"/>
  <c r="C19" i="3" s="1"/>
  <c r="C15" i="3" a="1"/>
  <c r="C15" i="3" s="1"/>
  <c r="C30" i="3" a="1"/>
  <c r="C30" i="3" s="1"/>
  <c r="C22" i="3" a="1"/>
  <c r="C22" i="3" s="1"/>
  <c r="C17" i="3" a="1"/>
  <c r="C17" i="3" s="1"/>
  <c r="C25" i="3" a="1"/>
  <c r="C25" i="3" s="1"/>
  <c r="C26" i="3" a="1"/>
  <c r="C26" i="3" s="1"/>
  <c r="C27" i="3" a="1"/>
  <c r="C27" i="3" s="1"/>
  <c r="C12" i="3" a="1"/>
  <c r="C12" i="3" s="1"/>
  <c r="C13" i="35" s="1"/>
  <c r="C31" i="3" a="1"/>
  <c r="C31" i="3" s="1"/>
  <c r="C32" i="3" a="1"/>
  <c r="C32" i="3" s="1"/>
  <c r="C33" i="3" a="1"/>
  <c r="C33" i="3" s="1"/>
  <c r="C10" i="3" a="1"/>
  <c r="C10" i="3" s="1"/>
  <c r="C34" i="3" a="1"/>
  <c r="C34" i="3" s="1"/>
  <c r="C39" i="3" a="1"/>
  <c r="C39" i="3" s="1"/>
  <c r="C18" i="3" a="1"/>
  <c r="C18" i="3" s="1"/>
  <c r="C14" i="3" a="1"/>
  <c r="C14" i="3" s="1"/>
  <c r="C13" i="3" a="1"/>
  <c r="C13" i="3" s="1"/>
  <c r="C37" i="3" a="1"/>
  <c r="C37" i="3" s="1"/>
  <c r="C28" i="3" a="1"/>
  <c r="C28" i="3" s="1"/>
  <c r="C21" i="3" a="1"/>
  <c r="C21" i="3" s="1"/>
  <c r="C29" i="3" a="1"/>
  <c r="C29" i="3" s="1"/>
  <c r="C16" i="3" a="1"/>
  <c r="C16" i="3" s="1"/>
  <c r="C20" i="3" a="1"/>
  <c r="C20" i="3" s="1"/>
  <c r="C24" i="3" a="1"/>
  <c r="C24" i="3" s="1"/>
  <c r="C38" i="3" a="1"/>
  <c r="C38" i="3" s="1"/>
  <c r="C36" i="3" a="1"/>
  <c r="C36" i="3" s="1"/>
  <c r="C37" i="35" s="1"/>
  <c r="C35" i="3" a="1"/>
  <c r="C35" i="3" s="1"/>
  <c r="C11" i="3" a="1"/>
  <c r="C11" i="3" s="1"/>
  <c r="H14" i="3" a="1"/>
  <c r="H14" i="3" s="1"/>
  <c r="F15" i="35" s="1"/>
  <c r="H18" i="3" a="1"/>
  <c r="H18" i="3" s="1"/>
  <c r="F19" i="35" s="1"/>
  <c r="H38" i="3" a="1"/>
  <c r="H38" i="3" s="1"/>
  <c r="F39" i="35" s="1"/>
  <c r="H36" i="3" a="1"/>
  <c r="H36" i="3" s="1"/>
  <c r="F37" i="35" s="1"/>
  <c r="H16" i="3" a="1"/>
  <c r="H16" i="3" s="1"/>
  <c r="F17" i="35" s="1"/>
  <c r="H28" i="3" a="1"/>
  <c r="H28" i="3" s="1"/>
  <c r="F29" i="35" s="1"/>
  <c r="H20" i="3" a="1"/>
  <c r="H20" i="3" s="1"/>
  <c r="F21" i="35" s="1"/>
  <c r="H27" i="3" a="1"/>
  <c r="H27" i="3" s="1"/>
  <c r="F28" i="35" s="1"/>
  <c r="H35" i="3" a="1"/>
  <c r="H35" i="3" s="1"/>
  <c r="F36" i="35" s="1"/>
  <c r="H32" i="3" a="1"/>
  <c r="H32" i="3" s="1"/>
  <c r="F33" i="35" s="1"/>
  <c r="H25" i="3" a="1"/>
  <c r="H25" i="3" s="1"/>
  <c r="F26" i="35" s="1"/>
  <c r="H33" i="3" a="1"/>
  <c r="H33" i="3" s="1"/>
  <c r="F34" i="35" s="1"/>
  <c r="H10" i="3" a="1"/>
  <c r="H10" i="3" s="1"/>
  <c r="F11" i="35" s="1"/>
  <c r="H34" i="3" a="1"/>
  <c r="H34" i="3" s="1"/>
  <c r="F35" i="35" s="1"/>
  <c r="H23" i="3" a="1"/>
  <c r="H23" i="3" s="1"/>
  <c r="F24" i="35" s="1"/>
  <c r="H12" i="3" a="1"/>
  <c r="H12" i="3" s="1"/>
  <c r="F13" i="35" s="1"/>
  <c r="H29" i="3" a="1"/>
  <c r="H29" i="3" s="1"/>
  <c r="F30" i="35" s="1"/>
  <c r="H24" i="3" a="1"/>
  <c r="H24" i="3" s="1"/>
  <c r="F25" i="35" s="1"/>
  <c r="H37" i="3" a="1"/>
  <c r="H37" i="3" s="1"/>
  <c r="F38" i="35" s="1"/>
  <c r="H17" i="3" a="1"/>
  <c r="H17" i="3" s="1"/>
  <c r="F18" i="35" s="1"/>
  <c r="H30" i="3" a="1"/>
  <c r="H30" i="3" s="1"/>
  <c r="F31" i="35" s="1"/>
  <c r="H39" i="3" a="1"/>
  <c r="H39" i="3" s="1"/>
  <c r="F40" i="35" s="1"/>
  <c r="H13" i="3" a="1"/>
  <c r="H13" i="3" s="1"/>
  <c r="F14" i="35" s="1"/>
  <c r="H31" i="3" a="1"/>
  <c r="H31" i="3" s="1"/>
  <c r="F32" i="35" s="1"/>
  <c r="H19" i="3" a="1"/>
  <c r="H19" i="3" s="1"/>
  <c r="F20" i="35" s="1"/>
  <c r="H26" i="3" a="1"/>
  <c r="H26" i="3" s="1"/>
  <c r="F27" i="35" s="1"/>
  <c r="H15" i="3" a="1"/>
  <c r="H15" i="3" s="1"/>
  <c r="F16" i="35" s="1"/>
  <c r="H21" i="3" a="1"/>
  <c r="H21" i="3" s="1"/>
  <c r="F22" i="35" s="1"/>
  <c r="H22" i="3" a="1"/>
  <c r="H22" i="3" s="1"/>
  <c r="F23" i="35" s="1"/>
  <c r="H11" i="3" a="1"/>
  <c r="H11" i="3" s="1"/>
  <c r="F12" i="35" s="1"/>
  <c r="N20" i="3" a="1"/>
  <c r="N20" i="3" s="1"/>
  <c r="N24" i="3" a="1"/>
  <c r="N24" i="3" s="1"/>
  <c r="N17" i="3" a="1"/>
  <c r="N17" i="3" s="1"/>
  <c r="N34" i="3" a="1"/>
  <c r="N34" i="3" s="1"/>
  <c r="N33" i="3" a="1"/>
  <c r="N33" i="3" s="1"/>
  <c r="N22" i="3" a="1"/>
  <c r="N22" i="3" s="1"/>
  <c r="N37" i="3" a="1"/>
  <c r="N37" i="3" s="1"/>
  <c r="N31" i="3" a="1"/>
  <c r="N31" i="3" s="1"/>
  <c r="N35" i="3" a="1"/>
  <c r="N35" i="3" s="1"/>
  <c r="N38" i="3" a="1"/>
  <c r="N38" i="3" s="1"/>
  <c r="N19" i="3" a="1"/>
  <c r="N19" i="3" s="1"/>
  <c r="N27" i="3" a="1"/>
  <c r="N27" i="3" s="1"/>
  <c r="N15" i="3" a="1"/>
  <c r="N15" i="3" s="1"/>
  <c r="N10" i="3" a="1"/>
  <c r="N10" i="3" s="1"/>
  <c r="T10" i="3" s="1"/>
  <c r="N14" i="3" a="1"/>
  <c r="N14" i="3" s="1"/>
  <c r="N13" i="3" a="1"/>
  <c r="N13" i="3" s="1"/>
  <c r="N29" i="3" a="1"/>
  <c r="N29" i="3" s="1"/>
  <c r="N26" i="3" a="1"/>
  <c r="N26" i="3" s="1"/>
  <c r="N16" i="3" a="1"/>
  <c r="N16" i="3" s="1"/>
  <c r="N28" i="3" a="1"/>
  <c r="N28" i="3" s="1"/>
  <c r="N36" i="3" a="1"/>
  <c r="N36" i="3" s="1"/>
  <c r="N23" i="3" a="1"/>
  <c r="N23" i="3" s="1"/>
  <c r="N21" i="3" a="1"/>
  <c r="N21" i="3" s="1"/>
  <c r="N39" i="3" a="1"/>
  <c r="N39" i="3" s="1"/>
  <c r="N32" i="3" a="1"/>
  <c r="N32" i="3" s="1"/>
  <c r="N18" i="3" a="1"/>
  <c r="N18" i="3" s="1"/>
  <c r="N30" i="3" a="1"/>
  <c r="N30" i="3" s="1"/>
  <c r="N12" i="3" a="1"/>
  <c r="N12" i="3" s="1"/>
  <c r="N11" i="3" a="1"/>
  <c r="N11" i="3" s="1"/>
  <c r="T11" i="3" s="1"/>
  <c r="N25" i="3" a="1"/>
  <c r="N25" i="3" s="1"/>
  <c r="K39" i="3" a="1"/>
  <c r="K39" i="3" s="1"/>
  <c r="K18" i="3" a="1"/>
  <c r="K18" i="3" s="1"/>
  <c r="K31" i="3" a="1"/>
  <c r="K31" i="3" s="1"/>
  <c r="K12" i="3" a="1"/>
  <c r="K12" i="3" s="1"/>
  <c r="K30" i="3" a="1"/>
  <c r="K30" i="3" s="1"/>
  <c r="K11" i="3" a="1"/>
  <c r="K11" i="3" s="1"/>
  <c r="K15" i="3" a="1"/>
  <c r="K15" i="3" s="1"/>
  <c r="K17" i="3" a="1"/>
  <c r="K17" i="3" s="1"/>
  <c r="K21" i="3" a="1"/>
  <c r="K21" i="3" s="1"/>
  <c r="K13" i="3" a="1"/>
  <c r="K13" i="3" s="1"/>
  <c r="K38" i="3" a="1"/>
  <c r="K38" i="3" s="1"/>
  <c r="K14" i="3" a="1"/>
  <c r="K14" i="3" s="1"/>
  <c r="K24" i="3" a="1"/>
  <c r="K24" i="3" s="1"/>
  <c r="K35" i="3" a="1"/>
  <c r="K35" i="3" s="1"/>
  <c r="K22" i="3" a="1"/>
  <c r="K22" i="3" s="1"/>
  <c r="K10" i="3" a="1"/>
  <c r="K10" i="3" s="1"/>
  <c r="K34" i="3" a="1"/>
  <c r="K34" i="3" s="1"/>
  <c r="K16" i="3" a="1"/>
  <c r="K16" i="3" s="1"/>
  <c r="K20" i="3" a="1"/>
  <c r="K20" i="3" s="1"/>
  <c r="K19" i="3" a="1"/>
  <c r="K19" i="3" s="1"/>
  <c r="K26" i="3" a="1"/>
  <c r="K26" i="3" s="1"/>
  <c r="K23" i="3" a="1"/>
  <c r="K23" i="3" s="1"/>
  <c r="K36" i="3" a="1"/>
  <c r="K36" i="3" s="1"/>
  <c r="K32" i="3" a="1"/>
  <c r="K32" i="3" s="1"/>
  <c r="K25" i="3" a="1"/>
  <c r="K25" i="3" s="1"/>
  <c r="K33" i="3" a="1"/>
  <c r="K33" i="3" s="1"/>
  <c r="K29" i="3" a="1"/>
  <c r="K29" i="3" s="1"/>
  <c r="K27" i="3" a="1"/>
  <c r="K27" i="3" s="1"/>
  <c r="K28" i="3" a="1"/>
  <c r="K28" i="3" s="1"/>
  <c r="K37" i="3" a="1"/>
  <c r="K37" i="3" s="1"/>
  <c r="J29" i="3" a="1"/>
  <c r="J29" i="3" s="1"/>
  <c r="J33" i="3" a="1"/>
  <c r="J33" i="3" s="1"/>
  <c r="J15" i="3" a="1"/>
  <c r="J15" i="3" s="1"/>
  <c r="J18" i="3" a="1"/>
  <c r="J18" i="3" s="1"/>
  <c r="J32" i="3" a="1"/>
  <c r="J32" i="3" s="1"/>
  <c r="J38" i="3" a="1"/>
  <c r="J38" i="3" s="1"/>
  <c r="J34" i="3" a="1"/>
  <c r="J34" i="3" s="1"/>
  <c r="J10" i="3" a="1"/>
  <c r="J10" i="3" s="1"/>
  <c r="J35" i="3" a="1"/>
  <c r="J35" i="3" s="1"/>
  <c r="J14" i="3" a="1"/>
  <c r="J14" i="3" s="1"/>
  <c r="J26" i="3" a="1"/>
  <c r="J26" i="3" s="1"/>
  <c r="J12" i="3" a="1"/>
  <c r="J12" i="3" s="1"/>
  <c r="J36" i="3" a="1"/>
  <c r="J36" i="3" s="1"/>
  <c r="J25" i="3" a="1"/>
  <c r="J25" i="3" s="1"/>
  <c r="J30" i="3" a="1"/>
  <c r="J30" i="3" s="1"/>
  <c r="J22" i="3" a="1"/>
  <c r="J22" i="3" s="1"/>
  <c r="I23" i="35" s="1"/>
  <c r="J19" i="3" a="1"/>
  <c r="J19" i="3" s="1"/>
  <c r="J21" i="3" a="1"/>
  <c r="J21" i="3" s="1"/>
  <c r="J20" i="3" a="1"/>
  <c r="J20" i="3" s="1"/>
  <c r="J23" i="3" a="1"/>
  <c r="J23" i="3" s="1"/>
  <c r="J24" i="3" a="1"/>
  <c r="J24" i="3" s="1"/>
  <c r="J16" i="3" a="1"/>
  <c r="J16" i="3" s="1"/>
  <c r="J13" i="3" a="1"/>
  <c r="J13" i="3" s="1"/>
  <c r="J17" i="3" a="1"/>
  <c r="J17" i="3" s="1"/>
  <c r="J39" i="3" a="1"/>
  <c r="J39" i="3" s="1"/>
  <c r="J37" i="3" a="1"/>
  <c r="J37" i="3" s="1"/>
  <c r="J11" i="3" a="1"/>
  <c r="J11" i="3" s="1"/>
  <c r="J27" i="3" a="1"/>
  <c r="J27" i="3" s="1"/>
  <c r="I28" i="35" s="1"/>
  <c r="J28" i="3" a="1"/>
  <c r="J28" i="3" s="1"/>
  <c r="J31" i="3" a="1"/>
  <c r="J31" i="3" s="1"/>
  <c r="L37" i="3" a="1"/>
  <c r="L37" i="3" s="1"/>
  <c r="L20" i="3" a="1"/>
  <c r="L20" i="3" s="1"/>
  <c r="L31" i="3" a="1"/>
  <c r="L31" i="3" s="1"/>
  <c r="L33" i="3" a="1"/>
  <c r="L33" i="3" s="1"/>
  <c r="L32" i="3" a="1"/>
  <c r="L32" i="3" s="1"/>
  <c r="L36" i="3" a="1"/>
  <c r="L36" i="3" s="1"/>
  <c r="L28" i="3" a="1"/>
  <c r="L28" i="3" s="1"/>
  <c r="L35" i="3" a="1"/>
  <c r="L35" i="3" s="1"/>
  <c r="L38" i="3" a="1"/>
  <c r="L38" i="3" s="1"/>
  <c r="L13" i="3" a="1"/>
  <c r="L13" i="3" s="1"/>
  <c r="L19" i="3" a="1"/>
  <c r="L19" i="3" s="1"/>
  <c r="L15" i="3" a="1"/>
  <c r="L15" i="3" s="1"/>
  <c r="L21" i="3" a="1"/>
  <c r="L21" i="3" s="1"/>
  <c r="L16" i="3" a="1"/>
  <c r="L16" i="3" s="1"/>
  <c r="L26" i="3" a="1"/>
  <c r="L26" i="3" s="1"/>
  <c r="L27" i="3" a="1"/>
  <c r="L27" i="3" s="1"/>
  <c r="L23" i="3" a="1"/>
  <c r="L23" i="3" s="1"/>
  <c r="L24" i="3" a="1"/>
  <c r="L24" i="3" s="1"/>
  <c r="L29" i="3" a="1"/>
  <c r="L29" i="3" s="1"/>
  <c r="L17" i="3" a="1"/>
  <c r="L17" i="3" s="1"/>
  <c r="L11" i="3" a="1"/>
  <c r="L11" i="3" s="1"/>
  <c r="L12" i="3" a="1"/>
  <c r="L12" i="3" s="1"/>
  <c r="L25" i="3" a="1"/>
  <c r="L25" i="3" s="1"/>
  <c r="L14" i="3" a="1"/>
  <c r="L14" i="3" s="1"/>
  <c r="L18" i="3" a="1"/>
  <c r="L18" i="3" s="1"/>
  <c r="L30" i="3" a="1"/>
  <c r="L30" i="3" s="1"/>
  <c r="L10" i="3" a="1"/>
  <c r="L10" i="3" s="1"/>
  <c r="L34" i="3" a="1"/>
  <c r="L34" i="3" s="1"/>
  <c r="L22" i="3" a="1"/>
  <c r="L22" i="3" s="1"/>
  <c r="L39" i="3" a="1"/>
  <c r="L39" i="3" s="1"/>
  <c r="G18" i="3" a="1"/>
  <c r="G18" i="3" s="1"/>
  <c r="E19" i="35" s="1"/>
  <c r="G32" i="3" a="1"/>
  <c r="G32" i="3" s="1"/>
  <c r="E33" i="35" s="1"/>
  <c r="G38" i="3" a="1"/>
  <c r="G38" i="3" s="1"/>
  <c r="E39" i="35" s="1"/>
  <c r="G34" i="3" a="1"/>
  <c r="G34" i="3" s="1"/>
  <c r="E35" i="35" s="1"/>
  <c r="G19" i="3" a="1"/>
  <c r="G19" i="3" s="1"/>
  <c r="E20" i="35" s="1"/>
  <c r="G28" i="3" a="1"/>
  <c r="G28" i="3" s="1"/>
  <c r="E29" i="35" s="1"/>
  <c r="G22" i="3" a="1"/>
  <c r="G22" i="3" s="1"/>
  <c r="E23" i="35" s="1"/>
  <c r="G26" i="3" a="1"/>
  <c r="G26" i="3" s="1"/>
  <c r="E27" i="35" s="1"/>
  <c r="G24" i="3" a="1"/>
  <c r="G24" i="3" s="1"/>
  <c r="E25" i="35" s="1"/>
  <c r="G30" i="3" a="1"/>
  <c r="G30" i="3" s="1"/>
  <c r="E31" i="35" s="1"/>
  <c r="G35" i="3" a="1"/>
  <c r="G35" i="3" s="1"/>
  <c r="E36" i="35" s="1"/>
  <c r="G39" i="3" a="1"/>
  <c r="G39" i="3" s="1"/>
  <c r="E40" i="35" s="1"/>
  <c r="G21" i="3" a="1"/>
  <c r="G21" i="3" s="1"/>
  <c r="E22" i="35" s="1"/>
  <c r="G11" i="3" a="1"/>
  <c r="G11" i="3" s="1"/>
  <c r="E12" i="35" s="1"/>
  <c r="G29" i="3" a="1"/>
  <c r="G29" i="3" s="1"/>
  <c r="E30" i="35" s="1"/>
  <c r="G23" i="3" a="1"/>
  <c r="G23" i="3" s="1"/>
  <c r="E24" i="35" s="1"/>
  <c r="G15" i="3" a="1"/>
  <c r="G15" i="3" s="1"/>
  <c r="E16" i="35" s="1"/>
  <c r="G33" i="3" a="1"/>
  <c r="G33" i="3" s="1"/>
  <c r="E34" i="35" s="1"/>
  <c r="G27" i="3" a="1"/>
  <c r="G27" i="3" s="1"/>
  <c r="E28" i="35" s="1"/>
  <c r="G37" i="3" a="1"/>
  <c r="G37" i="3" s="1"/>
  <c r="E38" i="35" s="1"/>
  <c r="G10" i="3" a="1"/>
  <c r="G10" i="3" s="1"/>
  <c r="E11" i="35" s="1"/>
  <c r="G25" i="3" a="1"/>
  <c r="G25" i="3" s="1"/>
  <c r="E26" i="35" s="1"/>
  <c r="G20" i="3" a="1"/>
  <c r="G20" i="3" s="1"/>
  <c r="E21" i="35" s="1"/>
  <c r="G13" i="3" a="1"/>
  <c r="G13" i="3" s="1"/>
  <c r="E14" i="35" s="1"/>
  <c r="G12" i="3" a="1"/>
  <c r="G12" i="3" s="1"/>
  <c r="E13" i="35" s="1"/>
  <c r="G17" i="3" a="1"/>
  <c r="G17" i="3" s="1"/>
  <c r="E18" i="35" s="1"/>
  <c r="G31" i="3" a="1"/>
  <c r="G31" i="3" s="1"/>
  <c r="E32" i="35" s="1"/>
  <c r="G16" i="3" a="1"/>
  <c r="G16" i="3" s="1"/>
  <c r="E17" i="35" s="1"/>
  <c r="G36" i="3" a="1"/>
  <c r="G36" i="3" s="1"/>
  <c r="E37" i="35" s="1"/>
  <c r="G14" i="3" a="1"/>
  <c r="G14" i="3" s="1"/>
  <c r="E15" i="35" s="1"/>
  <c r="O27" i="3" a="1"/>
  <c r="O27" i="3" s="1"/>
  <c r="O37" i="3" a="1"/>
  <c r="O37" i="3" s="1"/>
  <c r="O31" i="3" a="1"/>
  <c r="O31" i="3" s="1"/>
  <c r="O25" i="3" a="1"/>
  <c r="O25" i="3" s="1"/>
  <c r="O10" i="3" a="1"/>
  <c r="O10" i="3" s="1"/>
  <c r="O24" i="3" a="1"/>
  <c r="O24" i="3" s="1"/>
  <c r="O35" i="3" a="1"/>
  <c r="O35" i="3" s="1"/>
  <c r="O19" i="3" a="1"/>
  <c r="O19" i="3" s="1"/>
  <c r="O18" i="3" a="1"/>
  <c r="O18" i="3" s="1"/>
  <c r="O17" i="3" a="1"/>
  <c r="O17" i="3" s="1"/>
  <c r="O30" i="3" a="1"/>
  <c r="O30" i="3" s="1"/>
  <c r="O26" i="3" a="1"/>
  <c r="O26" i="3" s="1"/>
  <c r="O39" i="3" a="1"/>
  <c r="O39" i="3" s="1"/>
  <c r="O13" i="3" a="1"/>
  <c r="O13" i="3" s="1"/>
  <c r="O22" i="3" a="1"/>
  <c r="O22" i="3" s="1"/>
  <c r="O20" i="3" a="1"/>
  <c r="O20" i="3" s="1"/>
  <c r="O29" i="3" a="1"/>
  <c r="O29" i="3" s="1"/>
  <c r="O14" i="3" a="1"/>
  <c r="O14" i="3" s="1"/>
  <c r="O16" i="3" a="1"/>
  <c r="O16" i="3" s="1"/>
  <c r="O11" i="3" a="1"/>
  <c r="O11" i="3" s="1"/>
  <c r="O38" i="3" a="1"/>
  <c r="O38" i="3" s="1"/>
  <c r="O33" i="3" a="1"/>
  <c r="O33" i="3" s="1"/>
  <c r="O12" i="3" a="1"/>
  <c r="O12" i="3" s="1"/>
  <c r="O28" i="3" a="1"/>
  <c r="O28" i="3" s="1"/>
  <c r="O15" i="3" a="1"/>
  <c r="O15" i="3" s="1"/>
  <c r="O34" i="3" a="1"/>
  <c r="O34" i="3" s="1"/>
  <c r="O36" i="3" a="1"/>
  <c r="O36" i="3" s="1"/>
  <c r="O32" i="3" a="1"/>
  <c r="O32" i="3" s="1"/>
  <c r="O21" i="3" a="1"/>
  <c r="O21" i="3" s="1"/>
  <c r="O23" i="3" a="1"/>
  <c r="O23" i="3" s="1"/>
  <c r="F24" i="3" a="1"/>
  <c r="F24" i="3" s="1"/>
  <c r="D25" i="35" s="1"/>
  <c r="F25" i="3" a="1"/>
  <c r="F25" i="3" s="1"/>
  <c r="D26" i="35" s="1"/>
  <c r="F21" i="3" a="1"/>
  <c r="F21" i="3" s="1"/>
  <c r="D22" i="35" s="1"/>
  <c r="F20" i="3" a="1"/>
  <c r="F20" i="3" s="1"/>
  <c r="D21" i="35" s="1"/>
  <c r="F12" i="3" a="1"/>
  <c r="F12" i="3" s="1"/>
  <c r="D13" i="35" s="1"/>
  <c r="F17" i="3" a="1"/>
  <c r="F17" i="3" s="1"/>
  <c r="D18" i="35" s="1"/>
  <c r="F11" i="3" a="1"/>
  <c r="F11" i="3" s="1"/>
  <c r="D12" i="35" s="1"/>
  <c r="F29" i="3" a="1"/>
  <c r="F29" i="3" s="1"/>
  <c r="D30" i="35" s="1"/>
  <c r="F35" i="3" a="1"/>
  <c r="F35" i="3" s="1"/>
  <c r="D36" i="35" s="1"/>
  <c r="F38" i="3" a="1"/>
  <c r="F38" i="3" s="1"/>
  <c r="D39" i="35" s="1"/>
  <c r="F14" i="3" a="1"/>
  <c r="F14" i="3" s="1"/>
  <c r="D15" i="35" s="1"/>
  <c r="F22" i="3" a="1"/>
  <c r="F22" i="3" s="1"/>
  <c r="D23" i="35" s="1"/>
  <c r="F34" i="3" a="1"/>
  <c r="F34" i="3" s="1"/>
  <c r="D35" i="35" s="1"/>
  <c r="F33" i="3" a="1"/>
  <c r="F33" i="3" s="1"/>
  <c r="D34" i="35" s="1"/>
  <c r="F32" i="3" a="1"/>
  <c r="F32" i="3" s="1"/>
  <c r="D33" i="35" s="1"/>
  <c r="F28" i="3" a="1"/>
  <c r="F28" i="3" s="1"/>
  <c r="D29" i="35" s="1"/>
  <c r="F39" i="3" a="1"/>
  <c r="F39" i="3" s="1"/>
  <c r="D40" i="35" s="1"/>
  <c r="F18" i="3" a="1"/>
  <c r="F18" i="3" s="1"/>
  <c r="D19" i="35" s="1"/>
  <c r="F23" i="3" a="1"/>
  <c r="F23" i="3" s="1"/>
  <c r="D24" i="35" s="1"/>
  <c r="F15" i="3" a="1"/>
  <c r="F15" i="3" s="1"/>
  <c r="D16" i="35" s="1"/>
  <c r="F31" i="3" a="1"/>
  <c r="F31" i="3" s="1"/>
  <c r="D32" i="35" s="1"/>
  <c r="F30" i="3" a="1"/>
  <c r="F30" i="3" s="1"/>
  <c r="D31" i="35" s="1"/>
  <c r="F37" i="3" a="1"/>
  <c r="F37" i="3" s="1"/>
  <c r="D38" i="35" s="1"/>
  <c r="F16" i="3" a="1"/>
  <c r="F16" i="3" s="1"/>
  <c r="D17" i="35" s="1"/>
  <c r="F27" i="3" a="1"/>
  <c r="F27" i="3" s="1"/>
  <c r="D28" i="35" s="1"/>
  <c r="F19" i="3" a="1"/>
  <c r="F19" i="3" s="1"/>
  <c r="D20" i="35" s="1"/>
  <c r="F10" i="3" a="1"/>
  <c r="F10" i="3" s="1"/>
  <c r="D11" i="35" s="1"/>
  <c r="F36" i="3" a="1"/>
  <c r="F36" i="3" s="1"/>
  <c r="D37" i="35" s="1"/>
  <c r="F26" i="3" a="1"/>
  <c r="F26" i="3" s="1"/>
  <c r="D27" i="35" s="1"/>
  <c r="F13" i="3" a="1"/>
  <c r="F13" i="3" s="1"/>
  <c r="D14" i="35" s="1"/>
  <c r="E14" i="3" a="1"/>
  <c r="E14" i="3" s="1"/>
  <c r="B15" i="35" s="1"/>
  <c r="E13" i="3" a="1"/>
  <c r="E13" i="3" s="1"/>
  <c r="B14" i="35" s="1"/>
  <c r="E15" i="3" a="1"/>
  <c r="E15" i="3" s="1"/>
  <c r="B16" i="35" s="1"/>
  <c r="E32" i="3" a="1"/>
  <c r="E32" i="3" s="1"/>
  <c r="B33" i="35" s="1"/>
  <c r="E35" i="3" a="1"/>
  <c r="E35" i="3" s="1"/>
  <c r="B36" i="35" s="1"/>
  <c r="E16" i="3" a="1"/>
  <c r="E16" i="3" s="1"/>
  <c r="B17" i="35" s="1"/>
  <c r="E12" i="3" a="1"/>
  <c r="E12" i="3" s="1"/>
  <c r="B13" i="35" s="1"/>
  <c r="E34" i="3" a="1"/>
  <c r="E34" i="3" s="1"/>
  <c r="B35" i="35" s="1"/>
  <c r="E36" i="3" a="1"/>
  <c r="E36" i="3" s="1"/>
  <c r="B37" i="35" s="1"/>
  <c r="E19" i="3" a="1"/>
  <c r="E19" i="3" s="1"/>
  <c r="B20" i="35" s="1"/>
  <c r="E21" i="3" a="1"/>
  <c r="E21" i="3" s="1"/>
  <c r="B22" i="35" s="1"/>
  <c r="E33" i="3" a="1"/>
  <c r="E33" i="3" s="1"/>
  <c r="B34" i="35" s="1"/>
  <c r="E38" i="3" a="1"/>
  <c r="E38" i="3" s="1"/>
  <c r="B39" i="35" s="1"/>
  <c r="E11" i="3" a="1"/>
  <c r="E11" i="3" s="1"/>
  <c r="B12" i="35" s="1"/>
  <c r="E24" i="3" a="1"/>
  <c r="E24" i="3" s="1"/>
  <c r="B25" i="35" s="1"/>
  <c r="E37" i="3" a="1"/>
  <c r="E37" i="3" s="1"/>
  <c r="B38" i="35" s="1"/>
  <c r="E17" i="3" a="1"/>
  <c r="E17" i="3" s="1"/>
  <c r="B18" i="35" s="1"/>
  <c r="E23" i="3" a="1"/>
  <c r="E23" i="3" s="1"/>
  <c r="B24" i="35" s="1"/>
  <c r="E28" i="3" a="1"/>
  <c r="E28" i="3" s="1"/>
  <c r="B29" i="35" s="1"/>
  <c r="E25" i="3" a="1"/>
  <c r="E25" i="3" s="1"/>
  <c r="B26" i="35" s="1"/>
  <c r="E31" i="3" a="1"/>
  <c r="E31" i="3" s="1"/>
  <c r="B32" i="35" s="1"/>
  <c r="E29" i="3" a="1"/>
  <c r="E29" i="3" s="1"/>
  <c r="B30" i="35" s="1"/>
  <c r="E10" i="3" a="1"/>
  <c r="E10" i="3" s="1"/>
  <c r="B11" i="35" s="1"/>
  <c r="E20" i="3" a="1"/>
  <c r="E20" i="3" s="1"/>
  <c r="B21" i="35" s="1"/>
  <c r="E26" i="3" a="1"/>
  <c r="E26" i="3" s="1"/>
  <c r="B27" i="35" s="1"/>
  <c r="E30" i="3" a="1"/>
  <c r="E30" i="3" s="1"/>
  <c r="B31" i="35" s="1"/>
  <c r="E22" i="3" a="1"/>
  <c r="E22" i="3" s="1"/>
  <c r="B23" i="35" s="1"/>
  <c r="E18" i="3" a="1"/>
  <c r="E18" i="3" s="1"/>
  <c r="B19" i="35" s="1"/>
  <c r="E39" i="3" a="1"/>
  <c r="E39" i="3" s="1"/>
  <c r="B40" i="35" s="1"/>
  <c r="E27" i="3" a="1"/>
  <c r="E27" i="3" s="1"/>
  <c r="B28" i="35" s="1"/>
  <c r="M22" i="3" a="1"/>
  <c r="M22" i="3" s="1"/>
  <c r="M39" i="3" a="1"/>
  <c r="M39" i="3" s="1"/>
  <c r="M29" i="3" a="1"/>
  <c r="M29" i="3" s="1"/>
  <c r="M14" i="3" a="1"/>
  <c r="M14" i="3" s="1"/>
  <c r="M18" i="3" a="1"/>
  <c r="M18" i="3" s="1"/>
  <c r="M36" i="3" a="1"/>
  <c r="M36" i="3" s="1"/>
  <c r="M16" i="3" a="1"/>
  <c r="M16" i="3" s="1"/>
  <c r="M19" i="3" a="1"/>
  <c r="M19" i="3" s="1"/>
  <c r="M12" i="3" a="1"/>
  <c r="M12" i="3" s="1"/>
  <c r="M30" i="3" a="1"/>
  <c r="M30" i="3" s="1"/>
  <c r="M21" i="3" a="1"/>
  <c r="M21" i="3" s="1"/>
  <c r="M31" i="3" a="1"/>
  <c r="M31" i="3" s="1"/>
  <c r="M34" i="3" a="1"/>
  <c r="M34" i="3" s="1"/>
  <c r="M27" i="3" a="1"/>
  <c r="M27" i="3" s="1"/>
  <c r="M37" i="3" a="1"/>
  <c r="M37" i="3" s="1"/>
  <c r="M20" i="3" a="1"/>
  <c r="M20" i="3" s="1"/>
  <c r="M35" i="3" a="1"/>
  <c r="M35" i="3" s="1"/>
  <c r="M11" i="3" a="1"/>
  <c r="M11" i="3" s="1"/>
  <c r="M10" i="3" a="1"/>
  <c r="M10" i="3" s="1"/>
  <c r="M17" i="3" a="1"/>
  <c r="M17" i="3" s="1"/>
  <c r="M13" i="3" a="1"/>
  <c r="M13" i="3" s="1"/>
  <c r="M32" i="3" a="1"/>
  <c r="M32" i="3" s="1"/>
  <c r="M25" i="3" a="1"/>
  <c r="M25" i="3" s="1"/>
  <c r="M38" i="3" a="1"/>
  <c r="M38" i="3" s="1"/>
  <c r="M26" i="3" a="1"/>
  <c r="M26" i="3" s="1"/>
  <c r="M24" i="3" a="1"/>
  <c r="M24" i="3" s="1"/>
  <c r="M33" i="3" a="1"/>
  <c r="M33" i="3" s="1"/>
  <c r="M23" i="3" a="1"/>
  <c r="M23" i="3" s="1"/>
  <c r="M15" i="3" a="1"/>
  <c r="M15" i="3" s="1"/>
  <c r="M28" i="3" a="1"/>
  <c r="M28" i="3" s="1"/>
  <c r="C24" i="152"/>
  <c r="D24" i="152"/>
  <c r="E24" i="152" s="1"/>
  <c r="I40" i="35"/>
  <c r="C40" i="35"/>
  <c r="F10" i="174"/>
  <c r="F10" i="175"/>
  <c r="I39" i="35"/>
  <c r="C39" i="35"/>
  <c r="C38" i="35"/>
  <c r="I38" i="35"/>
  <c r="F10" i="172"/>
  <c r="F10" i="173"/>
  <c r="I37" i="35"/>
  <c r="C36" i="35"/>
  <c r="I36" i="35"/>
  <c r="F10" i="170"/>
  <c r="F10" i="171"/>
  <c r="I35" i="35"/>
  <c r="H35" i="35"/>
  <c r="C35" i="35"/>
  <c r="F10" i="168"/>
  <c r="F10" i="169"/>
  <c r="C34" i="35"/>
  <c r="I34" i="35"/>
  <c r="C33" i="35"/>
  <c r="I33" i="35"/>
  <c r="I32" i="35"/>
  <c r="C32" i="35"/>
  <c r="F10" i="166"/>
  <c r="F10" i="167"/>
  <c r="H31" i="35"/>
  <c r="I31" i="35"/>
  <c r="C31" i="35"/>
  <c r="F10" i="164"/>
  <c r="F10" i="165"/>
  <c r="C30" i="35"/>
  <c r="I30" i="35"/>
  <c r="I29" i="35"/>
  <c r="C29" i="35"/>
  <c r="C28" i="35"/>
  <c r="F10" i="162"/>
  <c r="F10" i="163"/>
  <c r="I27" i="35"/>
  <c r="I26" i="35"/>
  <c r="C26" i="35"/>
  <c r="F10" i="160"/>
  <c r="F10" i="161"/>
  <c r="I25" i="35"/>
  <c r="C25" i="35"/>
  <c r="I24" i="35"/>
  <c r="F10" i="158"/>
  <c r="F10" i="159"/>
  <c r="C24" i="35"/>
  <c r="C23" i="35"/>
  <c r="C22" i="35"/>
  <c r="I22" i="35"/>
  <c r="F10" i="156"/>
  <c r="F10" i="157"/>
  <c r="C21" i="35"/>
  <c r="I21" i="35"/>
  <c r="D20" i="153"/>
  <c r="E20" i="153" s="1"/>
  <c r="C20" i="153"/>
  <c r="I20" i="35"/>
  <c r="F10" i="154"/>
  <c r="F10" i="155"/>
  <c r="C20" i="35"/>
  <c r="C19" i="35"/>
  <c r="F10" i="152"/>
  <c r="F10" i="153"/>
  <c r="F10" i="150"/>
  <c r="F10" i="151"/>
  <c r="F10" i="148"/>
  <c r="F10" i="149"/>
  <c r="D18" i="147"/>
  <c r="E18" i="147" s="1"/>
  <c r="C18" i="147"/>
  <c r="F10" i="147"/>
  <c r="C12" i="35"/>
  <c r="H12" i="35"/>
  <c r="I12" i="35"/>
  <c r="Q11" i="3"/>
  <c r="T40" i="3"/>
  <c r="H11" i="35"/>
  <c r="F10" i="1"/>
  <c r="H17" i="1"/>
  <c r="I17" i="1" s="1"/>
  <c r="K17" i="1" s="1"/>
  <c r="H18" i="1"/>
  <c r="J18" i="1" s="1"/>
  <c r="L18" i="1" s="1"/>
  <c r="C18" i="1"/>
  <c r="C17" i="1"/>
  <c r="C33" i="1" s="1"/>
  <c r="D18" i="1"/>
  <c r="D17" i="1"/>
  <c r="C27" i="35"/>
  <c r="C15" i="35"/>
  <c r="Q10" i="3"/>
  <c r="C18" i="35"/>
  <c r="C16" i="35"/>
  <c r="H13" i="35"/>
  <c r="I14" i="35"/>
  <c r="I18" i="35"/>
  <c r="C14" i="35"/>
  <c r="H16" i="35"/>
  <c r="I15" i="35"/>
  <c r="I16" i="35"/>
  <c r="C17" i="35"/>
  <c r="H14" i="35"/>
  <c r="H17" i="35"/>
  <c r="I13" i="35"/>
  <c r="I17" i="35"/>
  <c r="G10" i="156"/>
  <c r="G10" i="1"/>
  <c r="G10" i="152"/>
  <c r="G10" i="174"/>
  <c r="G10" i="148"/>
  <c r="D14" i="159"/>
  <c r="D14" i="161"/>
  <c r="D14" i="169"/>
  <c r="D14" i="149"/>
  <c r="D14" i="156"/>
  <c r="G9" i="175"/>
  <c r="G9" i="151"/>
  <c r="G9" i="160"/>
  <c r="G9" i="156"/>
  <c r="G9" i="161"/>
  <c r="H10" i="165"/>
  <c r="H10" i="170"/>
  <c r="H10" i="172"/>
  <c r="H10" i="156"/>
  <c r="H10" i="175"/>
  <c r="H9" i="173"/>
  <c r="H9" i="164"/>
  <c r="H9" i="157"/>
  <c r="H9" i="165"/>
  <c r="H9" i="154"/>
  <c r="G12" i="163"/>
  <c r="G12" i="171"/>
  <c r="G12" i="175"/>
  <c r="G12" i="152"/>
  <c r="G12" i="151"/>
  <c r="G11" i="158"/>
  <c r="G11" i="152"/>
  <c r="G11" i="170"/>
  <c r="G11" i="1"/>
  <c r="G11" i="162"/>
  <c r="D14" i="175"/>
  <c r="G9" i="1"/>
  <c r="H10" i="158"/>
  <c r="H9" i="163"/>
  <c r="G12" i="156"/>
  <c r="G11" i="168"/>
  <c r="G10" i="160"/>
  <c r="G10" i="170"/>
  <c r="G10" i="151"/>
  <c r="G10" i="157"/>
  <c r="G10" i="172"/>
  <c r="D14" i="155"/>
  <c r="D14" i="162"/>
  <c r="D14" i="1"/>
  <c r="D14" i="173"/>
  <c r="D14" i="160"/>
  <c r="G9" i="154"/>
  <c r="G9" i="153"/>
  <c r="G9" i="171"/>
  <c r="G9" i="155"/>
  <c r="G9" i="169"/>
  <c r="H10" i="169"/>
  <c r="H10" i="1"/>
  <c r="H10" i="161"/>
  <c r="H10" i="159"/>
  <c r="H10" i="173"/>
  <c r="H9" i="156"/>
  <c r="H9" i="171"/>
  <c r="H9" i="152"/>
  <c r="H9" i="153"/>
  <c r="H9" i="166"/>
  <c r="G12" i="173"/>
  <c r="G12" i="155"/>
  <c r="G12" i="149"/>
  <c r="G12" i="147"/>
  <c r="G12" i="170"/>
  <c r="G11" i="175"/>
  <c r="G11" i="155"/>
  <c r="G11" i="163"/>
  <c r="G11" i="153"/>
  <c r="G11" i="160"/>
  <c r="V19" i="3"/>
  <c r="V14" i="3"/>
  <c r="V17" i="3"/>
  <c r="G10" i="161"/>
  <c r="D14" i="148"/>
  <c r="D14" i="172"/>
  <c r="G9" i="163"/>
  <c r="H10" i="163"/>
  <c r="H9" i="170"/>
  <c r="G12" i="168"/>
  <c r="G11" i="159"/>
  <c r="G10" i="154"/>
  <c r="G10" i="163"/>
  <c r="G10" i="168"/>
  <c r="G10" i="164"/>
  <c r="G10" i="149"/>
  <c r="D14" i="151"/>
  <c r="D14" i="163"/>
  <c r="D14" i="170"/>
  <c r="D14" i="164"/>
  <c r="D14" i="174"/>
  <c r="G9" i="167"/>
  <c r="G9" i="157"/>
  <c r="G9" i="158"/>
  <c r="G9" i="162"/>
  <c r="G9" i="165"/>
  <c r="H10" i="151"/>
  <c r="H10" i="171"/>
  <c r="H10" i="166"/>
  <c r="H10" i="160"/>
  <c r="H10" i="147"/>
  <c r="H9" i="167"/>
  <c r="H9" i="174"/>
  <c r="H9" i="162"/>
  <c r="H9" i="147"/>
  <c r="H9" i="1"/>
  <c r="G12" i="167"/>
  <c r="G12" i="154"/>
  <c r="G12" i="158"/>
  <c r="G12" i="174"/>
  <c r="G12" i="172"/>
  <c r="G11" i="165"/>
  <c r="G11" i="148"/>
  <c r="G11" i="173"/>
  <c r="G11" i="149"/>
  <c r="G11" i="169"/>
  <c r="V16" i="3"/>
  <c r="G10" i="150"/>
  <c r="G10" i="165"/>
  <c r="G9" i="149"/>
  <c r="H10" i="150"/>
  <c r="H9" i="149"/>
  <c r="G12" i="153"/>
  <c r="G11" i="166"/>
  <c r="G10" i="171"/>
  <c r="G10" i="167"/>
  <c r="G10" i="158"/>
  <c r="G10" i="173"/>
  <c r="G10" i="175"/>
  <c r="G10" i="162"/>
  <c r="D14" i="158"/>
  <c r="D14" i="167"/>
  <c r="D14" i="154"/>
  <c r="D14" i="165"/>
  <c r="D14" i="171"/>
  <c r="G9" i="166"/>
  <c r="G9" i="174"/>
  <c r="G9" i="170"/>
  <c r="G9" i="172"/>
  <c r="G9" i="164"/>
  <c r="H10" i="168"/>
  <c r="H10" i="162"/>
  <c r="H10" i="155"/>
  <c r="H10" i="149"/>
  <c r="H10" i="164"/>
  <c r="H9" i="168"/>
  <c r="H9" i="155"/>
  <c r="H9" i="159"/>
  <c r="H9" i="161"/>
  <c r="H9" i="158"/>
  <c r="G12" i="1"/>
  <c r="G12" i="166"/>
  <c r="G12" i="165"/>
  <c r="G12" i="148"/>
  <c r="G12" i="157"/>
  <c r="G11" i="154"/>
  <c r="G11" i="157"/>
  <c r="G11" i="171"/>
  <c r="G11" i="161"/>
  <c r="G11" i="151"/>
  <c r="V20" i="3"/>
  <c r="V13" i="3"/>
  <c r="G11" i="164"/>
  <c r="D14" i="166"/>
  <c r="G9" i="148"/>
  <c r="H10" i="154"/>
  <c r="H9" i="169"/>
  <c r="G12" i="161"/>
  <c r="G11" i="150"/>
  <c r="V12" i="3"/>
  <c r="G10" i="147"/>
  <c r="G10" i="155"/>
  <c r="G10" i="169"/>
  <c r="G10" i="159"/>
  <c r="G10" i="166"/>
  <c r="D14" i="153"/>
  <c r="D14" i="168"/>
  <c r="D14" i="150"/>
  <c r="D14" i="152"/>
  <c r="D14" i="147"/>
  <c r="G9" i="147"/>
  <c r="G9" i="150"/>
  <c r="G9" i="152"/>
  <c r="G9" i="168"/>
  <c r="G9" i="173"/>
  <c r="H10" i="174"/>
  <c r="H10" i="148"/>
  <c r="H10" i="157"/>
  <c r="H10" i="153"/>
  <c r="H10" i="167"/>
  <c r="H9" i="172"/>
  <c r="H9" i="151"/>
  <c r="H9" i="160"/>
  <c r="H9" i="150"/>
  <c r="H9" i="175"/>
  <c r="G12" i="160"/>
  <c r="G12" i="162"/>
  <c r="G12" i="150"/>
  <c r="G12" i="164"/>
  <c r="G12" i="159"/>
  <c r="G11" i="172"/>
  <c r="G11" i="167"/>
  <c r="G11" i="147"/>
  <c r="G11" i="174"/>
  <c r="V21" i="3"/>
  <c r="V18" i="3"/>
  <c r="V11" i="3"/>
  <c r="V15" i="3"/>
  <c r="G10" i="153"/>
  <c r="D14" i="157"/>
  <c r="G9" i="159"/>
  <c r="H10" i="152"/>
  <c r="H9" i="148"/>
  <c r="G12" i="169"/>
  <c r="G11" i="156"/>
  <c r="H18" i="35" l="1"/>
  <c r="H24" i="35"/>
  <c r="H34" i="35"/>
  <c r="H20" i="35"/>
  <c r="I19" i="35"/>
  <c r="H27" i="35"/>
  <c r="H40" i="35"/>
  <c r="H38" i="35"/>
  <c r="H23" i="35"/>
  <c r="H32" i="35"/>
  <c r="H36" i="35"/>
  <c r="H30" i="35"/>
  <c r="H15" i="35"/>
  <c r="H29" i="35"/>
  <c r="H33" i="35"/>
  <c r="H28" i="35"/>
  <c r="H19" i="35"/>
  <c r="H26" i="35"/>
  <c r="I11" i="35"/>
  <c r="C11" i="35"/>
  <c r="H37" i="35"/>
  <c r="H22" i="35"/>
  <c r="H25" i="35"/>
  <c r="H39" i="35"/>
  <c r="H21" i="35"/>
  <c r="I18" i="1"/>
  <c r="K18" i="1" s="1"/>
  <c r="J17" i="1"/>
  <c r="L17" i="1" s="1"/>
  <c r="L33" i="1" s="1"/>
  <c r="E17" i="1"/>
  <c r="E18" i="1"/>
  <c r="V10" i="3"/>
  <c r="V40" i="3" l="1"/>
  <c r="V43" i="3" s="1"/>
  <c r="Z48" i="3" s="1"/>
  <c r="N47" i="3" s="1"/>
  <c r="B37" i="175"/>
  <c r="B37" i="174"/>
  <c r="B37" i="173"/>
  <c r="B37" i="172"/>
  <c r="B37" i="171"/>
  <c r="B37" i="170"/>
  <c r="B37" i="169"/>
  <c r="B37" i="168"/>
  <c r="B37" i="167"/>
  <c r="B37" i="166"/>
  <c r="B37" i="165"/>
  <c r="B37" i="164"/>
  <c r="B37" i="163"/>
  <c r="B37" i="162"/>
  <c r="B37" i="161"/>
  <c r="B37" i="160"/>
  <c r="B37" i="159"/>
  <c r="B37" i="158"/>
  <c r="B37" i="157"/>
  <c r="B37" i="156"/>
  <c r="B37" i="155"/>
  <c r="B37" i="154"/>
  <c r="B37" i="153"/>
  <c r="B37" i="152"/>
  <c r="B37" i="151"/>
  <c r="B37" i="150"/>
  <c r="B37" i="149"/>
  <c r="B37" i="148"/>
  <c r="B37" i="147"/>
  <c r="B37" i="1"/>
  <c r="B493" i="30"/>
  <c r="B445" i="30"/>
  <c r="B397" i="30"/>
  <c r="B349" i="30"/>
  <c r="B301" i="30"/>
  <c r="B253" i="30"/>
  <c r="B205" i="30"/>
  <c r="B157" i="30"/>
  <c r="B109" i="30"/>
  <c r="B61" i="30"/>
</calcChain>
</file>

<file path=xl/sharedStrings.xml><?xml version="1.0" encoding="utf-8"?>
<sst xmlns="http://schemas.openxmlformats.org/spreadsheetml/2006/main" count="1053" uniqueCount="158">
  <si>
    <t>Preis aus vergleichbarer Ausschreibung 1</t>
  </si>
  <si>
    <t>Preis aus vergleichbarer Ausschreibung 2</t>
  </si>
  <si>
    <t>Preis aus vergleichbarer Ausschreibung 3</t>
  </si>
  <si>
    <t>Σ Stoffkosten (netto) [EUR]</t>
  </si>
  <si>
    <t>Σ Mehr oder Minderkosten (netto) [EUR]</t>
  </si>
  <si>
    <t>Zeitraum zwischen Angebotsabgabe und vereinbarter Fertigstellung
[Monate]</t>
  </si>
  <si>
    <t>Berechnung der Mehr oder Minderkosten
[EUR]</t>
  </si>
  <si>
    <t>Selbstbeteiligung des ANs an Mehr. oder Mind. (10%) [EUR]</t>
  </si>
  <si>
    <t xml:space="preserve"> -&gt; Felder füllen sich automatisch per Formel</t>
  </si>
  <si>
    <t>*Die Indizes sind in der Fachserie 17 Reihe 2 des statistischen Bundesamts (siehe Link unter Publikationen) zu finden. Die aktuelle Ausgabe erscheinen meist um den 20. des Folgemonats.</t>
  </si>
  <si>
    <t>Baustoff:</t>
  </si>
  <si>
    <t>GP -Nummer:</t>
  </si>
  <si>
    <t xml:space="preserve">Zeitraum größer als  </t>
  </si>
  <si>
    <t>Erstellt von Jan Storath, T12, Staatliches Bauamt Bamberg, am:</t>
  </si>
  <si>
    <t>Auf Stoffgleitung zu prüfende Baustoffe</t>
  </si>
  <si>
    <t>GP-Nummer:</t>
  </si>
  <si>
    <t>Prüfung der Stoffpreisgleitklausel:</t>
  </si>
  <si>
    <t>LV Position (OZ)</t>
  </si>
  <si>
    <t>LV- EP
[EUR / Einheit]</t>
  </si>
  <si>
    <t>LV- Menge
tatsächlich angefallen
[Einheit]</t>
  </si>
  <si>
    <t>Mehr- / Minderaufwand
[EUR]</t>
  </si>
  <si>
    <t>Σ</t>
  </si>
  <si>
    <t>Erstattungsbetrag:</t>
  </si>
  <si>
    <r>
      <t xml:space="preserve">Mehr- oder Minderkosten abzüglich Selbstbeteiligung oder Bagatellbetrag </t>
    </r>
    <r>
      <rPr>
        <sz val="11"/>
        <rFont val="Wingdings"/>
        <charset val="2"/>
      </rPr>
      <t>à</t>
    </r>
  </si>
  <si>
    <t>Berechnung der Mehr- oder Minderkosten</t>
  </si>
  <si>
    <t xml:space="preserve"> -&gt; Felder sind mit den entsprechenden Informationen zu füllen</t>
  </si>
  <si>
    <t>geschätzte Auftragssumme (netto) [EUR]</t>
  </si>
  <si>
    <t>Verwendung bei
LV Position
OZ</t>
  </si>
  <si>
    <t>Berechnung Nr.</t>
  </si>
  <si>
    <t>Basiswert 1</t>
  </si>
  <si>
    <t>Auftragsnummer:</t>
  </si>
  <si>
    <t>Maßnahme / Maßnahmen NR:</t>
  </si>
  <si>
    <t>Sachbearbeiter / Organisationszeichen:</t>
  </si>
  <si>
    <t>Auftragnehmer:</t>
  </si>
  <si>
    <t xml:space="preserve"> -&gt; Werte aus dem Tabellenblatt "PrüfungAufnahme225" werden bei positiver Prüfung übernommen"</t>
  </si>
  <si>
    <r>
      <t xml:space="preserve">Basiswert 2
</t>
    </r>
    <r>
      <rPr>
        <sz val="8"/>
        <color theme="1"/>
        <rFont val="Calibri"/>
        <family val="2"/>
        <scheme val="minor"/>
      </rPr>
      <t>Ermittlung in Tabellenblatt "PrüfungAufnahme225"</t>
    </r>
  </si>
  <si>
    <t>LV Position:</t>
  </si>
  <si>
    <r>
      <t xml:space="preserve">Index* bei Angebotseröffnung
</t>
    </r>
    <r>
      <rPr>
        <sz val="8"/>
        <color theme="1"/>
        <rFont val="Calibri"/>
        <family val="2"/>
        <scheme val="minor"/>
      </rPr>
      <t>aus Tabellenblatt "PrüfungAufnahme225"</t>
    </r>
  </si>
  <si>
    <r>
      <rPr>
        <b/>
        <sz val="11"/>
        <color theme="1"/>
        <rFont val="Calibri"/>
        <family val="2"/>
        <scheme val="minor"/>
      </rPr>
      <t>Basiswert 3</t>
    </r>
    <r>
      <rPr>
        <sz val="11"/>
        <color theme="1"/>
        <rFont val="Calibri"/>
        <family val="2"/>
        <scheme val="minor"/>
      </rPr>
      <t xml:space="preserve">
</t>
    </r>
    <r>
      <rPr>
        <sz val="8"/>
        <color theme="1"/>
        <rFont val="Calibri"/>
        <family val="2"/>
        <scheme val="minor"/>
      </rPr>
      <t>Multiplikation von Basiswert 2 mit dem Quotienten der Preisindizes (Monat /Jahr) der Erzeugerpreise geweblicher Produkte (GP) des Statistischen Bundesamtes vom Monat des Abrechnungszeitpunkts und dem Monat der Eröffnung des Angebots. Berechnung erfolt für jede abzurechnende LV Position einzeln.
(RIL 255 6.4) [EUR/Einheit]</t>
    </r>
  </si>
  <si>
    <r>
      <t xml:space="preserve">Stoffkosten aus der LV Position [EUR]
</t>
    </r>
    <r>
      <rPr>
        <sz val="8"/>
        <color theme="1"/>
        <rFont val="Calibri"/>
        <family val="2"/>
        <scheme val="minor"/>
      </rPr>
      <t>Menge * Stoffmenge pro Einheit * Basiswert 1</t>
    </r>
  </si>
  <si>
    <t>Summe LV Position
[EUR]</t>
  </si>
  <si>
    <t>Summe LV Position tatsächlich angefallen
[EUR]</t>
  </si>
  <si>
    <t>Index* Abrechnungs-zeitpunkt</t>
  </si>
  <si>
    <t>mindestens aber 2% der Abrechnungssumme der gleitenden Baustoffe [EUR]</t>
  </si>
  <si>
    <t>Index bei Angebots-eröffnung</t>
  </si>
  <si>
    <t>Stoffe</t>
  </si>
  <si>
    <t>Verwendung bei OZ</t>
  </si>
  <si>
    <t>GP-Nummer</t>
  </si>
  <si>
    <r>
      <rPr>
        <b/>
        <sz val="11"/>
        <color theme="1"/>
        <rFont val="Calibri"/>
        <family val="2"/>
        <scheme val="minor"/>
      </rPr>
      <t>Basiswert 1</t>
    </r>
    <r>
      <rPr>
        <sz val="11"/>
        <color theme="1"/>
        <rFont val="Calibri"/>
        <family val="2"/>
        <scheme val="minor"/>
      </rPr>
      <t xml:space="preserve">
[z.B. Euro / t (netto)] zum </t>
    </r>
    <r>
      <rPr>
        <b/>
        <sz val="11"/>
        <color theme="1"/>
        <rFont val="Calibri"/>
        <family val="2"/>
        <scheme val="minor"/>
      </rPr>
      <t>Zeitpunkt:</t>
    </r>
  </si>
  <si>
    <r>
      <t xml:space="preserve">Abrechnungs-zeitpunkt
</t>
    </r>
    <r>
      <rPr>
        <sz val="8"/>
        <color theme="1"/>
        <rFont val="Calibri"/>
        <family val="2"/>
        <scheme val="minor"/>
      </rPr>
      <t>z.B. Einbau, Lieferung, Verwendung (nicht das Datum)</t>
    </r>
  </si>
  <si>
    <t>Datum des Abrechnungszeitpunkts
[MM.JJJJ]</t>
  </si>
  <si>
    <t>Abrechnungszeitpunkt:</t>
  </si>
  <si>
    <t xml:space="preserve">Abrechnungszeitpunkt </t>
  </si>
  <si>
    <t>Abrechnungseinheit (z.B. Verbrauch in ltr/m³)</t>
  </si>
  <si>
    <t>Sonstiges</t>
  </si>
  <si>
    <t>Anmerkung:</t>
  </si>
  <si>
    <t xml:space="preserve"> Werte werden aus dem Tabellenblatt "PrüfungAufnahme225" und "Übersicht Baustoffe" übernommen</t>
  </si>
  <si>
    <r>
      <rPr>
        <b/>
        <sz val="11"/>
        <color theme="1"/>
        <rFont val="Calibri"/>
        <family val="2"/>
        <scheme val="minor"/>
      </rPr>
      <t>Kontakt:</t>
    </r>
    <r>
      <rPr>
        <sz val="11"/>
        <color theme="1"/>
        <rFont val="Calibri"/>
        <family val="2"/>
        <scheme val="minor"/>
      </rPr>
      <t xml:space="preserve">
</t>
    </r>
    <r>
      <rPr>
        <sz val="8"/>
        <color theme="1"/>
        <rFont val="Calibri"/>
        <family val="2"/>
        <scheme val="minor"/>
      </rPr>
      <t>Jan Storath
Nachtragsmanagement
Staatliches Bauamt Bamberg
Abteilung T
Sachgebiet T12
Telefon: +49 (951) 9530 2402
Fax: +49 (951) 9530 2999
E-Mail: Jan.Storath@stbaba.bayern.de
Internet: www.stbaba.bayern.de</t>
    </r>
    <r>
      <rPr>
        <sz val="11"/>
        <color theme="1"/>
        <rFont val="Calibri"/>
        <family val="2"/>
        <scheme val="minor"/>
      </rPr>
      <t xml:space="preserve">
</t>
    </r>
  </si>
  <si>
    <t>Anhang zu FB 225:</t>
  </si>
  <si>
    <t>Stoffmenge pro LV-Einheit</t>
  </si>
  <si>
    <t>EUR/</t>
  </si>
  <si>
    <r>
      <t xml:space="preserve">Basiswert 2:
</t>
    </r>
    <r>
      <rPr>
        <sz val="8"/>
        <color theme="1"/>
        <rFont val="Calibri"/>
        <family val="2"/>
        <scheme val="minor"/>
      </rPr>
      <t>aus Tabellenblatt "PrüfungAufnahme225"</t>
    </r>
  </si>
  <si>
    <r>
      <t xml:space="preserve">Stoffmenge pro LV-Einheit:
</t>
    </r>
    <r>
      <rPr>
        <sz val="8"/>
        <color theme="1"/>
        <rFont val="Calibri"/>
        <family val="2"/>
        <scheme val="minor"/>
      </rPr>
      <t>aus Tabellenblatt "PrüfungAufnahme225"</t>
    </r>
  </si>
  <si>
    <t>LV- Menge
angeboten</t>
  </si>
  <si>
    <t>Abrechnungseinheit LV-Position</t>
  </si>
  <si>
    <t xml:space="preserve">Basiswert 3
</t>
  </si>
  <si>
    <t>Differenz Basiswert 3 und
 Basiswert 2</t>
  </si>
  <si>
    <t>abzurechnende Menge der LV Position</t>
  </si>
  <si>
    <t>Nr.</t>
  </si>
  <si>
    <r>
      <t xml:space="preserve">EUR / Einheit
</t>
    </r>
    <r>
      <rPr>
        <sz val="8"/>
        <color theme="1"/>
        <rFont val="Calibri"/>
        <family val="2"/>
        <scheme val="minor"/>
      </rPr>
      <t>bitte auch "EUR/" eintragen</t>
    </r>
  </si>
  <si>
    <r>
      <rPr>
        <b/>
        <sz val="16"/>
        <color theme="1"/>
        <rFont val="Calibri"/>
        <family val="2"/>
        <scheme val="minor"/>
      </rPr>
      <t>1. Baustoff</t>
    </r>
    <r>
      <rPr>
        <b/>
        <sz val="11"/>
        <color theme="1"/>
        <rFont val="Calibri"/>
        <family val="2"/>
        <scheme val="minor"/>
      </rPr>
      <t>:</t>
    </r>
  </si>
  <si>
    <t>Berechnung 1</t>
  </si>
  <si>
    <t>Einheit</t>
  </si>
  <si>
    <t>Menge der LV Position</t>
  </si>
  <si>
    <r>
      <t xml:space="preserve">Stoffmenge pro Einheit 
</t>
    </r>
    <r>
      <rPr>
        <sz val="8"/>
        <color theme="1"/>
        <rFont val="Calibri"/>
        <family val="2"/>
        <scheme val="minor"/>
      </rPr>
      <t>z.B. Basispreis für Stahl /t und LV Position in m² =&gt; wie viel t/m² =&gt; z.B  0,2 t/m²</t>
    </r>
  </si>
  <si>
    <t>Einheit / Einheit</t>
  </si>
  <si>
    <t>Berechnung 2</t>
  </si>
  <si>
    <t>Berechnung 3</t>
  </si>
  <si>
    <t>Berechnung 4</t>
  </si>
  <si>
    <t>Berechnung 5</t>
  </si>
  <si>
    <t>abzurechnende Stoffmenge der LV Position</t>
  </si>
  <si>
    <t>[MM/JJ]</t>
  </si>
  <si>
    <t>Datum der Ermittlung Basiswert 1[MM/JJ]:</t>
  </si>
  <si>
    <r>
      <rPr>
        <b/>
        <sz val="16"/>
        <color theme="1"/>
        <rFont val="Calibri"/>
        <family val="2"/>
        <scheme val="minor"/>
      </rPr>
      <t>2. Baustoff</t>
    </r>
    <r>
      <rPr>
        <b/>
        <sz val="11"/>
        <color theme="1"/>
        <rFont val="Calibri"/>
        <family val="2"/>
        <scheme val="minor"/>
      </rPr>
      <t>:</t>
    </r>
  </si>
  <si>
    <r>
      <rPr>
        <b/>
        <sz val="16"/>
        <color theme="1"/>
        <rFont val="Calibri"/>
        <family val="2"/>
        <scheme val="minor"/>
      </rPr>
      <t>3. Baustoff</t>
    </r>
    <r>
      <rPr>
        <b/>
        <sz val="11"/>
        <color theme="1"/>
        <rFont val="Calibri"/>
        <family val="2"/>
        <scheme val="minor"/>
      </rPr>
      <t>:</t>
    </r>
  </si>
  <si>
    <r>
      <rPr>
        <b/>
        <sz val="16"/>
        <color theme="1"/>
        <rFont val="Calibri"/>
        <family val="2"/>
        <scheme val="minor"/>
      </rPr>
      <t>4. Baustoff</t>
    </r>
    <r>
      <rPr>
        <b/>
        <sz val="11"/>
        <color theme="1"/>
        <rFont val="Calibri"/>
        <family val="2"/>
        <scheme val="minor"/>
      </rPr>
      <t>:</t>
    </r>
  </si>
  <si>
    <r>
      <rPr>
        <b/>
        <sz val="16"/>
        <color theme="1"/>
        <rFont val="Calibri"/>
        <family val="2"/>
        <scheme val="minor"/>
      </rPr>
      <t>5. Baustoff</t>
    </r>
    <r>
      <rPr>
        <b/>
        <sz val="11"/>
        <color theme="1"/>
        <rFont val="Calibri"/>
        <family val="2"/>
        <scheme val="minor"/>
      </rPr>
      <t>:</t>
    </r>
  </si>
  <si>
    <t>geschätze Auftragssumme (netto) [EUR]</t>
  </si>
  <si>
    <r>
      <rPr>
        <b/>
        <sz val="16"/>
        <color theme="1"/>
        <rFont val="Calibri"/>
        <family val="2"/>
        <scheme val="minor"/>
      </rPr>
      <t>6. Baustoff</t>
    </r>
    <r>
      <rPr>
        <b/>
        <sz val="11"/>
        <color theme="1"/>
        <rFont val="Calibri"/>
        <family val="2"/>
        <scheme val="minor"/>
      </rPr>
      <t>:</t>
    </r>
  </si>
  <si>
    <r>
      <rPr>
        <b/>
        <sz val="16"/>
        <color theme="1"/>
        <rFont val="Calibri"/>
        <family val="2"/>
        <scheme val="minor"/>
      </rPr>
      <t>7. Baustoff</t>
    </r>
    <r>
      <rPr>
        <b/>
        <sz val="11"/>
        <color theme="1"/>
        <rFont val="Calibri"/>
        <family val="2"/>
        <scheme val="minor"/>
      </rPr>
      <t>:</t>
    </r>
  </si>
  <si>
    <r>
      <rPr>
        <b/>
        <sz val="16"/>
        <color theme="1"/>
        <rFont val="Calibri"/>
        <family val="2"/>
        <scheme val="minor"/>
      </rPr>
      <t>8. Baustoff</t>
    </r>
    <r>
      <rPr>
        <b/>
        <sz val="11"/>
        <color theme="1"/>
        <rFont val="Calibri"/>
        <family val="2"/>
        <scheme val="minor"/>
      </rPr>
      <t>:</t>
    </r>
  </si>
  <si>
    <r>
      <rPr>
        <b/>
        <sz val="16"/>
        <color theme="1"/>
        <rFont val="Calibri"/>
        <family val="2"/>
        <scheme val="minor"/>
      </rPr>
      <t>9. Baustoff</t>
    </r>
    <r>
      <rPr>
        <b/>
        <sz val="11"/>
        <color theme="1"/>
        <rFont val="Calibri"/>
        <family val="2"/>
        <scheme val="minor"/>
      </rPr>
      <t>:</t>
    </r>
  </si>
  <si>
    <r>
      <rPr>
        <b/>
        <sz val="16"/>
        <color theme="1"/>
        <rFont val="Calibri"/>
        <family val="2"/>
        <scheme val="minor"/>
      </rPr>
      <t>10. Baustoff</t>
    </r>
    <r>
      <rPr>
        <b/>
        <sz val="11"/>
        <color theme="1"/>
        <rFont val="Calibri"/>
        <family val="2"/>
        <scheme val="minor"/>
      </rPr>
      <t>:</t>
    </r>
  </si>
  <si>
    <t>Berechnung 6</t>
  </si>
  <si>
    <t>Berechnung 7</t>
  </si>
  <si>
    <t>Berechnung 8</t>
  </si>
  <si>
    <t>Berechnung 9</t>
  </si>
  <si>
    <t>Berechnung 10</t>
  </si>
  <si>
    <t>Berechnung 11</t>
  </si>
  <si>
    <t>Berechnung 12</t>
  </si>
  <si>
    <t>Berechnung 13</t>
  </si>
  <si>
    <t>Berechnung 14</t>
  </si>
  <si>
    <t>Berechnung 15</t>
  </si>
  <si>
    <t>Berechnung 16</t>
  </si>
  <si>
    <t>Berechnung 17</t>
  </si>
  <si>
    <t>Berechnung 18</t>
  </si>
  <si>
    <t>Berechnung 19</t>
  </si>
  <si>
    <t>Berechnung 20</t>
  </si>
  <si>
    <t>Berechnung 21</t>
  </si>
  <si>
    <t>Berechnung 22</t>
  </si>
  <si>
    <t>Berechnung 23</t>
  </si>
  <si>
    <t>Berechnung 24</t>
  </si>
  <si>
    <t>Berechnung 25</t>
  </si>
  <si>
    <t>Berechnung 26</t>
  </si>
  <si>
    <t>Berechnung 27</t>
  </si>
  <si>
    <t>Berechnung 28</t>
  </si>
  <si>
    <t>Berechnung 29</t>
  </si>
  <si>
    <t>Berechnung 30</t>
  </si>
  <si>
    <r>
      <t xml:space="preserve">Basiswert 1:
</t>
    </r>
    <r>
      <rPr>
        <sz val="8"/>
        <color theme="1"/>
        <rFont val="Calibri"/>
        <family val="2"/>
        <scheme val="minor"/>
      </rPr>
      <t xml:space="preserve">Ermittlung aus dem arithmetischen Mittel der Angaben von mindestens 3 einschlägigen Liferanten. Sofern hierbei keine wertbaren Ergebnisse zu erwarten sind, kann der Basiswert 1 auch auf der Basis vergleichbarer Ausschreibungen von der Vergabestelle festgelegt werden.
(RIL 225 6.2) // </t>
    </r>
    <r>
      <rPr>
        <b/>
        <u/>
        <sz val="8"/>
        <color theme="1"/>
        <rFont val="Calibri"/>
        <family val="2"/>
        <scheme val="minor"/>
      </rPr>
      <t>nach FB 225a kann der Basiswert 1 zur Prüfung der Anwendbarkeit auch geschätzt werden.</t>
    </r>
    <r>
      <rPr>
        <b/>
        <sz val="8"/>
        <color theme="1"/>
        <rFont val="Calibri"/>
        <family val="2"/>
        <scheme val="minor"/>
      </rPr>
      <t xml:space="preserve"> </t>
    </r>
    <r>
      <rPr>
        <sz val="8"/>
        <color theme="1"/>
        <rFont val="Calibri"/>
        <family val="2"/>
        <scheme val="minor"/>
      </rPr>
      <t>[EUR/Einheit</t>
    </r>
    <r>
      <rPr>
        <b/>
        <sz val="8"/>
        <color theme="1"/>
        <rFont val="Calibri"/>
        <family val="2"/>
        <scheme val="minor"/>
      </rPr>
      <t>]</t>
    </r>
  </si>
  <si>
    <t>% der geschätzten Auftragssumme (netto) [EUR]
(RIL 225 2.1c)</t>
  </si>
  <si>
    <t>Σ Stoffkosten     &gt;</t>
  </si>
  <si>
    <t xml:space="preserve">  der geschätzten Auftragsumme</t>
  </si>
  <si>
    <t xml:space="preserve">  Monat(e)?</t>
  </si>
  <si>
    <t>Preis von Lieferant 1 nach Fb 225 //
oder Schätzung nach 
FB 225a</t>
  </si>
  <si>
    <t>Preis von Lieferant 2
 nach FB 225</t>
  </si>
  <si>
    <t>Preis von Lieferant 3
nach FB 225</t>
  </si>
  <si>
    <t>Index* bei Versand der Vergabeunterlagen
nach FB 225</t>
  </si>
  <si>
    <t>oder</t>
  </si>
  <si>
    <r>
      <rPr>
        <b/>
        <sz val="11"/>
        <color theme="1"/>
        <rFont val="Calibri"/>
        <family val="2"/>
        <scheme val="minor"/>
      </rPr>
      <t xml:space="preserve"> Basiswert 2 / Ermittlung erst nach Angebotseröffnung:</t>
    </r>
    <r>
      <rPr>
        <sz val="11"/>
        <color theme="1"/>
        <rFont val="Calibri"/>
        <family val="2"/>
        <scheme val="minor"/>
      </rPr>
      <t xml:space="preserve">
</t>
    </r>
    <r>
      <rPr>
        <sz val="8"/>
        <color theme="1"/>
        <rFont val="Calibri"/>
        <family val="2"/>
        <scheme val="minor"/>
      </rPr>
      <t>Multiplikation von Basiswert 1 mit dem Quotienten der Preisindizes (Monat /Jahr) der Erzeugerpreise geweblicher Produkte (GP) des Statistischen Bundesamtes vom Monat der Eröffnung des Angebots und dem Monat des Versandes der Vergabeunterlagen. //</t>
    </r>
    <r>
      <rPr>
        <b/>
        <sz val="8"/>
        <color theme="1"/>
        <rFont val="Calibri"/>
        <family val="2"/>
        <scheme val="minor"/>
      </rPr>
      <t xml:space="preserve"> nach FB 225a kann der im Formblatt vom AN angegebene Wert eingetragen werden.</t>
    </r>
    <r>
      <rPr>
        <sz val="8"/>
        <color theme="1"/>
        <rFont val="Calibri"/>
        <family val="2"/>
        <scheme val="minor"/>
      </rPr>
      <t xml:space="preserve">
(RIL 255 6.4) [EUR/Einheit]</t>
    </r>
  </si>
  <si>
    <r>
      <rPr>
        <sz val="11"/>
        <color theme="1"/>
        <rFont val="Wingdings 3"/>
        <family val="1"/>
        <charset val="2"/>
      </rPr>
      <t></t>
    </r>
    <r>
      <rPr>
        <sz val="11"/>
        <color theme="1"/>
        <rFont val="Calibri"/>
        <family val="2"/>
      </rPr>
      <t xml:space="preserve">     aktuell </t>
    </r>
    <r>
      <rPr>
        <sz val="11"/>
        <color theme="1"/>
        <rFont val="Calibri"/>
        <family val="2"/>
        <scheme val="minor"/>
      </rPr>
      <t xml:space="preserve">geforderte Mindestzahl an Monaten für die Stoffgleitung </t>
    </r>
    <r>
      <rPr>
        <b/>
        <sz val="11"/>
        <color theme="1"/>
        <rFont val="Calibri"/>
        <family val="2"/>
        <scheme val="minor"/>
      </rPr>
      <t>(Auswahl Dropdownmenu)</t>
    </r>
    <r>
      <rPr>
        <sz val="11"/>
        <color theme="1"/>
        <rFont val="Calibri"/>
        <family val="2"/>
        <scheme val="minor"/>
      </rPr>
      <t xml:space="preserve">
     </t>
    </r>
    <r>
      <rPr>
        <sz val="8"/>
        <color theme="1"/>
        <rFont val="Calibri"/>
        <family val="2"/>
        <scheme val="minor"/>
      </rPr>
      <t xml:space="preserve">- 1 Monat Regelung Erlass
         </t>
    </r>
    <r>
      <rPr>
        <b/>
        <sz val="8"/>
        <color theme="1"/>
        <rFont val="Calibri"/>
        <family val="2"/>
        <scheme val="minor"/>
      </rPr>
      <t>(für im Erlass aufgelistete Stoffe)</t>
    </r>
    <r>
      <rPr>
        <sz val="8"/>
        <color theme="1"/>
        <rFont val="Calibri"/>
        <family val="2"/>
        <scheme val="minor"/>
      </rPr>
      <t xml:space="preserve">
       - 6 Monate Standardregelung </t>
    </r>
    <r>
      <rPr>
        <b/>
        <sz val="8"/>
        <color theme="1"/>
        <rFont val="Calibri"/>
        <family val="2"/>
        <scheme val="minor"/>
      </rPr>
      <t>(hohes Risiko)</t>
    </r>
    <r>
      <rPr>
        <sz val="8"/>
        <color theme="1"/>
        <rFont val="Calibri"/>
        <family val="2"/>
        <scheme val="minor"/>
      </rPr>
      <t xml:space="preserve">
       -10 Monate Standardregelung</t>
    </r>
  </si>
  <si>
    <t>Preis von Lieferant 1 nach FB 225 //
oder Schätzung nach 
FB 225a</t>
  </si>
  <si>
    <t>Index* bei Angebotseröffngung
nach
FB 225 und FB 225a</t>
  </si>
  <si>
    <r>
      <t xml:space="preserve">Angabe AN nach FB 225a
</t>
    </r>
    <r>
      <rPr>
        <sz val="8"/>
        <color theme="1"/>
        <rFont val="Calibri"/>
        <family val="2"/>
        <scheme val="minor"/>
      </rPr>
      <t xml:space="preserve">nur wenn Basiswert 1 auch nach
 FB 225a ermittelt wurde //
</t>
    </r>
    <r>
      <rPr>
        <b/>
        <sz val="8"/>
        <color theme="1"/>
        <rFont val="Calibri"/>
        <family val="2"/>
        <scheme val="minor"/>
      </rPr>
      <t>Index bei Angebotseröffnung ist trotzdem anzugeben</t>
    </r>
  </si>
  <si>
    <t>Übersicht Baustoffe</t>
  </si>
  <si>
    <t>Erläuterung zur Arbeitshilfe</t>
  </si>
  <si>
    <t>Sie ist grundsätzlich selbsterklärend.</t>
  </si>
  <si>
    <t>Es ist vorgesehen, sie in der nächsten Aktualisierung ins  VHB aufzunehmen.</t>
  </si>
  <si>
    <t>In der vorliegenden Form kann sie verwendet werden, wenn</t>
  </si>
  <si>
    <t>sich diese bis zu zehn Baustoffe (GP-Nummern) auf bis zu 30 LV-Positionen verteilen.</t>
  </si>
  <si>
    <t>Jede betroffene Ordnungsziffer (LV-Position) erhält ein eigenes Berechnungsblatt.</t>
  </si>
  <si>
    <t>Die Arbeitshilfe ist verwendbar für</t>
  </si>
  <si>
    <t>Eingaben erfolgen nur in den orange hinterlegten Zellen. Grau hinterlegte Zellen sind gesperrt und enthalten entweder übernommene Eingaben oder Rechenergebnisse.</t>
  </si>
  <si>
    <t>Der Hauptteil der Eingaben erfolgt im Tabellenblatt "Prüfung Aufnahme225", es sind aber auch Eingaben in den Tabellenblättern "Übersicht Baustoffe" und "Berechnung 1" bis "Berechnung 30" erforderlich.</t>
  </si>
  <si>
    <t>die Prüfung der Abrechnung bei Verwendung von Formblatt 225:</t>
  </si>
  <si>
    <t>die Prüfung der Abrechnung bei Verwendung von Formblatt 225a:</t>
  </si>
  <si>
    <t>die Prüfung der Abrechnung ausnahmsweise nach Vertragsschluss vereinbarter Stoffpreisgleitklauseln:</t>
  </si>
  <si>
    <t>für bis zu zehn verschiedene Baustoffe (GP-Nummern) Stoffpreisgleitung geprüft/vereinbart werden soll und</t>
  </si>
  <si>
    <t>Betonstahl</t>
  </si>
  <si>
    <t>Zurück zum 1. Tabellenblatt</t>
  </si>
  <si>
    <r>
      <t xml:space="preserve">Zusätzlich zu den bereits erfassten Daten sind im Tabellenblatt "Prüfung Aufnahme" der vom Auftragnehmer angegebene Stoffpreisanteil (wird Basiswert 2) </t>
    </r>
    <r>
      <rPr>
        <b/>
        <sz val="11"/>
        <color rgb="FFFF0000"/>
        <rFont val="Calibri"/>
        <family val="2"/>
        <scheme val="minor"/>
      </rPr>
      <t>und der Index zum Zeitpunkt Ablauf der Angebotsfrist</t>
    </r>
    <r>
      <rPr>
        <sz val="11"/>
        <color theme="1"/>
        <rFont val="Calibri"/>
        <family val="2"/>
        <scheme val="minor"/>
      </rPr>
      <t xml:space="preserve"> zu erfassen. In der "Übersicht Baustoffe" muss der Einheitspreis eingetragen werden (wird für die Berechnung der Bagatellregelung benötigt) und im jeweiligen Tabellenblatt "Berechnung" die in der jeweiligen Rechnung enthaltene Menge, Monat und Jahr sowie der zugehörige Index aus der Fachserie 17 Reihe 2. In den Tabellenblättern "Berechnung" erfolgt die Ermittlung der Mehr- oder Minderaufwendungen, die Berücksichtigung von Selbstbehalt bzw. Bagatellgrenze erfolgt im Tabellenblatt "Übersicht Baustoffe". </t>
    </r>
  </si>
  <si>
    <r>
      <t xml:space="preserve">Die Handhabung erfolgt wie bei Verwendung von Formblatt 225a. </t>
    </r>
    <r>
      <rPr>
        <b/>
        <sz val="11"/>
        <color rgb="FFFF0000"/>
        <rFont val="Calibri"/>
        <family val="2"/>
        <scheme val="minor"/>
      </rPr>
      <t>Achtung: Ein Übertrag eingegebener Daten in die Tabellenblätter "Übersicht Baustoffe" und "Berechnung x" erfolgt nur dann, wenn die eingegebenen Daten die Voraussetzungen für Stoffpreisgleitklauseln (auch) in neu zu schließenden Verträgen erfüllen würden, also das Prüfergebnis (für Baustoff 1: Zelle G 54) positiv ist.</t>
    </r>
    <r>
      <rPr>
        <sz val="11"/>
        <color theme="1"/>
        <rFont val="Calibri"/>
        <family val="2"/>
        <scheme val="minor"/>
      </rPr>
      <t xml:space="preserve"> Die Berechnung des Selbstbehalts erfolgt nur dann korrekt, wenn er in Höhe von zehn Prozent vereinbart wurde.</t>
    </r>
  </si>
  <si>
    <r>
      <t xml:space="preserve">Die Prüfung erfolgt analog; der "Basiswert 1", der in diesem Fall ausschließlich der Prüfung dient, ob die Aufgreifschwelle erreicht wird, muss geschätzt werden. Einzutragen ist er in der Zelle, die für den Preis von Lieferant 1 vorgesehen ist. Ein Zeitpunkt für den Basiswert 1 ist nicht erforderlich, das generierte FB 225 kann </t>
    </r>
    <r>
      <rPr>
        <b/>
        <sz val="11"/>
        <color rgb="FFFF0000"/>
        <rFont val="Calibri"/>
        <family val="2"/>
        <scheme val="minor"/>
      </rPr>
      <t>nicht</t>
    </r>
    <r>
      <rPr>
        <sz val="11"/>
        <color theme="1"/>
        <rFont val="Calibri"/>
        <family val="2"/>
        <scheme val="minor"/>
      </rPr>
      <t xml:space="preserve"> als Anhang zum FB 225a verwendet werden.</t>
    </r>
  </si>
  <si>
    <t>Erläuterung zur Arbeitshilfe:</t>
  </si>
  <si>
    <t xml:space="preserve">Zusätzlich zu den bereits erfassten Daten sind im Tabellenblatt "Prüfung Aufnahme225" die Indizes zum Zeitpunkt Aufforderung der Vergabeunterlagen und Ablauf der Angebotsfrist zu erfassen, damit der Basiswert 2 ermittelt und die Weiterberechnung zum Basiswert 3 vorbereitet werden kann. In der "Übersicht Baustoffe" muss der Einheitspreis eingetragen werden (wird für die Berechnung der Bagatellregelung benötigt) und im jeweiligen Tabellenblatt "Berechnung" die in der Rechnung enthaltene Menge, Monat und Jahr sowie der zugehörige Index aus der Fachserie 17 Reihe 2. In den Tabellenblättern "Berechnung" erfolgt die Ermittlung der Mehr- oder Minderaufwendungen, die Berücksichtigung von Selbstbehalt bzw. Bagatellgrenze erfolgt im Tabellenblatt "Übersicht Baustoffe". </t>
  </si>
  <si>
    <r>
      <t xml:space="preserve">Aus den Angaben der 3 Baustofflieferanten (bzw. von Stoffpreisen aus vergleichbaren Angeboten) wird der Basiswert 1 gebildet und mit der angegebenen Menge und der angegebenen Umrechnungseinheit multipliziert. </t>
    </r>
    <r>
      <rPr>
        <b/>
        <sz val="11"/>
        <color rgb="FFFF0000"/>
        <rFont val="Calibri"/>
        <family val="2"/>
        <scheme val="minor"/>
      </rPr>
      <t>Fehlt eine dieser 3 Angaben (Basiswert 1, Menge, Umrechnungseinheit) erfolgt keine bzw. eine falsche Berechnung, d.h: Auch wenn (eigentlich) keine Umrechnung erforderlich ist, muss eine Eingabe in den jeweiligen Zellen der Spalten E und F erfolgen, ggf. in Spalte E eine "1" und in Spalte F beispielsweise "t/t"</t>
    </r>
    <r>
      <rPr>
        <sz val="11"/>
        <color theme="1"/>
        <rFont val="Calibri"/>
        <family val="2"/>
        <scheme val="minor"/>
      </rPr>
      <t xml:space="preserve">. 
Die sich dabei ergebenden Stoffkosten werden für die Prüfung verwendet, ob die Aufgreifschwelle (regelmäßig 1 %, zur Zeit für bestimmte Baustoffe 0,5 % der geschätzten Auftragssumme) erreicht wird. Die Angabe der "aktuell erforderlichen Mindestzahl an Monaten für die Stoffgleitung" (für den ersten Baustoff Zelle 51 E) erfolgt über ein Drop-Down-Menü, in dem die Werte 1 oder 6 oder 10 auswählbar sind. Abhängig von dieser Auswahl wird dann die richtige Aufgreifschwelle für die Berechnung herangezogen. </t>
    </r>
    <r>
      <rPr>
        <sz val="11"/>
        <rFont val="Calibri"/>
        <family val="2"/>
        <scheme val="minor"/>
      </rPr>
      <t>Die Mindesthöhe der Stoffkosten von 5.000,00€ ist nicht einprogrammiert und muss händisch geprüft werden. G</t>
    </r>
    <r>
      <rPr>
        <sz val="11"/>
        <color theme="1"/>
        <rFont val="Calibri"/>
        <family val="2"/>
        <scheme val="minor"/>
      </rPr>
      <t>ibt man zudem im Tabellenblatt "Übersicht Baustoffe" den Abrechnungszeitpunkt (Einbau, Verwendung oder Lieferung) an, wird als "Abfallprodukt" die Tabelle aus Formblatt 225 erstellt. Voraussetzung ist hierbei, dass alle Daten korrekt angegeben wurden; bei der GP-Nummer müssen die Leerzeichen mit eingegeben werden (z.B. 24 1062 100 für Betonstahl, andernfalls wird die GP-Nummer als Zahl mit 2 Nachkommastellen dargestellt). Aus diesem Tabellenblatt können die Daten übertragen werden, bei entsprechendem Verweis wäre auch die Verwendung als Anlage zum Formblatt 225 denkbar.</t>
    </r>
  </si>
  <si>
    <t xml:space="preserve">Die Arbeitshilfe wurde von Herrn Storath aus dem Staatlichen Bauamt Bamberg erstellt. </t>
  </si>
  <si>
    <t>die Prüfung, ob eine Stoffpreisgleitklausel mit Formblatt 225 vereinbart werden soll (Tabellenblatt Prüfung Aufnahme225):</t>
  </si>
  <si>
    <t>die Prüfung, ob eine Stoffpreisgleitklausel mit Formblatt 225a vereinbart werden soll (Tabellenblatt Prüfung Aufnahme225):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</si>
</sst>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7]mmmm\ yy;@"/>
    <numFmt numFmtId="165" formatCode="0.000000"/>
    <numFmt numFmtId="166" formatCode="0.0%"/>
  </numFmts>
  <fonts count="18">
    <font>
      <sz val="11"/>
      <color theme="1"/>
      <name val="Calibri"/>
      <family val="2"/>
      <scheme val="minor"/>
    </font>
    <font>
      <b/>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sz val="11"/>
      <name val="Calibri"/>
      <family val="2"/>
      <scheme val="minor"/>
    </font>
    <font>
      <u/>
      <sz val="11"/>
      <color theme="10"/>
      <name val="Calibri"/>
      <family val="2"/>
      <scheme val="minor"/>
    </font>
    <font>
      <sz val="11"/>
      <color theme="1"/>
      <name val="Wingdings 3"/>
      <family val="1"/>
      <charset val="2"/>
    </font>
    <font>
      <sz val="11"/>
      <color theme="1"/>
      <name val="Calibri"/>
      <family val="2"/>
    </font>
    <font>
      <b/>
      <sz val="15"/>
      <color theme="1"/>
      <name val="Calibri"/>
      <family val="2"/>
      <scheme val="minor"/>
    </font>
    <font>
      <sz val="11"/>
      <name val="Wingdings"/>
      <charset val="2"/>
    </font>
    <font>
      <b/>
      <sz val="11"/>
      <name val="Calibri"/>
      <family val="2"/>
      <scheme val="minor"/>
    </font>
    <font>
      <b/>
      <sz val="8"/>
      <color theme="1"/>
      <name val="Calibri"/>
      <family val="2"/>
      <scheme val="minor"/>
    </font>
    <font>
      <sz val="8"/>
      <color theme="1"/>
      <name val="Calibri"/>
      <family val="2"/>
      <scheme val="minor"/>
    </font>
    <font>
      <b/>
      <u/>
      <sz val="8"/>
      <color theme="1"/>
      <name val="Calibri"/>
      <family val="2"/>
      <scheme val="minor"/>
    </font>
    <font>
      <b/>
      <u/>
      <sz val="11"/>
      <color theme="1"/>
      <name val="Calibri"/>
      <family val="2"/>
      <scheme val="minor"/>
    </font>
    <font>
      <sz val="14"/>
      <color theme="1"/>
      <name val="BundesSerif Office"/>
      <family val="1"/>
    </font>
    <font>
      <b/>
      <sz val="11"/>
      <color rgb="FFFF0000"/>
      <name val="Calibri"/>
      <family val="2"/>
      <scheme val="minor"/>
    </font>
  </fonts>
  <fills count="6">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0" tint="-0.34998626667073579"/>
        <bgColor indexed="64"/>
      </patternFill>
    </fill>
    <fill>
      <patternFill patternType="solid">
        <fgColor theme="2" tint="-0.249977111117893"/>
        <bgColor indexed="64"/>
      </patternFill>
    </fill>
  </fills>
  <borders count="55">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7F7F7F"/>
      </right>
      <top style="medium">
        <color indexed="64"/>
      </top>
      <bottom/>
      <diagonal/>
    </border>
    <border>
      <left style="thin">
        <color rgb="FF7F7F7F"/>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top style="thin">
        <color rgb="FF7F7F7F"/>
      </top>
      <bottom style="thin">
        <color rgb="FF7F7F7F"/>
      </bottom>
      <diagonal/>
    </border>
    <border>
      <left style="thin">
        <color rgb="FF7F7F7F"/>
      </left>
      <right/>
      <top style="thin">
        <color rgb="FF7F7F7F"/>
      </top>
      <bottom/>
      <diagonal/>
    </border>
    <border>
      <left style="thin">
        <color rgb="FF7F7F7F"/>
      </left>
      <right style="thin">
        <color rgb="FF7F7F7F"/>
      </right>
      <top style="medium">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2" tint="-0.499984740745262"/>
      </left>
      <right style="thin">
        <color theme="2" tint="-0.499984740745262"/>
      </right>
      <top style="thin">
        <color theme="2" tint="-0.499984740745262"/>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499984740745262"/>
      </left>
      <right style="thin">
        <color rgb="FF7F7F7F"/>
      </right>
      <top style="thin">
        <color theme="2" tint="-0.499984740745262"/>
      </top>
      <bottom style="thin">
        <color theme="2" tint="-0.499984740745262"/>
      </bottom>
      <diagonal/>
    </border>
    <border>
      <left style="medium">
        <color indexed="64"/>
      </left>
      <right style="thin">
        <color rgb="FF7F7F7F"/>
      </right>
      <top style="thin">
        <color theme="2" tint="-0.499984740745262"/>
      </top>
      <bottom style="thin">
        <color theme="2" tint="-0.499984740745262"/>
      </bottom>
      <diagonal/>
    </border>
    <border>
      <left style="medium">
        <color indexed="64"/>
      </left>
      <right style="thin">
        <color rgb="FF7F7F7F"/>
      </right>
      <top/>
      <bottom style="medium">
        <color indexed="64"/>
      </bottom>
      <diagonal/>
    </border>
    <border>
      <left style="medium">
        <color indexed="64"/>
      </left>
      <right style="thin">
        <color rgb="FF7F7F7F"/>
      </right>
      <top style="thin">
        <color theme="2" tint="-0.499984740745262"/>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style="thin">
        <color theme="2" tint="-0.499984740745262"/>
      </right>
      <top style="thin">
        <color rgb="FF7F7F7F"/>
      </top>
      <bottom style="medium">
        <color indexed="64"/>
      </bottom>
      <diagonal/>
    </border>
    <border>
      <left style="thin">
        <color theme="2" tint="-0.499984740745262"/>
      </left>
      <right style="thin">
        <color rgb="FF7F7F7F"/>
      </right>
      <top style="thin">
        <color theme="2" tint="-0.499984740745262"/>
      </top>
      <bottom style="medium">
        <color indexed="64"/>
      </bottom>
      <diagonal/>
    </border>
    <border>
      <left/>
      <right/>
      <top style="thin">
        <color rgb="FF7F7F7F"/>
      </top>
      <bottom style="thin">
        <color rgb="FF7F7F7F"/>
      </bottom>
      <diagonal/>
    </border>
    <border>
      <left style="thin">
        <color theme="2" tint="-0.499984740745262"/>
      </left>
      <right style="thin">
        <color theme="2" tint="-0.499984740745262"/>
      </right>
      <top style="thin">
        <color rgb="FF7F7F7F"/>
      </top>
      <bottom style="thin">
        <color rgb="FF7F7F7F"/>
      </bottom>
      <diagonal/>
    </border>
    <border>
      <left/>
      <right/>
      <top style="thin">
        <color rgb="FF7F7F7F"/>
      </top>
      <bottom style="medium">
        <color indexed="64"/>
      </bottom>
      <diagonal/>
    </border>
    <border>
      <left style="thin">
        <color theme="2" tint="-0.499984740745262"/>
      </left>
      <right style="thin">
        <color theme="2" tint="-0.499984740745262"/>
      </right>
      <top style="thin">
        <color rgb="FF7F7F7F"/>
      </top>
      <bottom style="medium">
        <color indexed="64"/>
      </bottom>
      <diagonal/>
    </border>
    <border>
      <left style="thin">
        <color rgb="FF7F7F7F"/>
      </left>
      <right/>
      <top style="thin">
        <color rgb="FF7F7F7F"/>
      </top>
      <bottom style="medium">
        <color indexed="64"/>
      </bottom>
      <diagonal/>
    </border>
    <border>
      <left style="thin">
        <color rgb="FF7F7F7F"/>
      </left>
      <right style="thin">
        <color theme="2" tint="-0.499984740745262"/>
      </right>
      <top style="thin">
        <color rgb="FF7F7F7F"/>
      </top>
      <bottom style="thin">
        <color rgb="FF7F7F7F"/>
      </bottom>
      <diagonal/>
    </border>
    <border>
      <left style="thin">
        <color theme="2" tint="-0.499984740745262"/>
      </left>
      <right style="thin">
        <color theme="2" tint="-0.499984740745262"/>
      </right>
      <top style="medium">
        <color indexed="64"/>
      </top>
      <bottom/>
      <diagonal/>
    </border>
  </borders>
  <cellStyleXfs count="3">
    <xf numFmtId="0" fontId="0" fillId="0" borderId="0"/>
    <xf numFmtId="0" fontId="5" fillId="2" borderId="1" applyNumberFormat="0" applyAlignment="0" applyProtection="0"/>
    <xf numFmtId="0" fontId="6" fillId="0" borderId="0" applyNumberFormat="0" applyFill="0" applyBorder="0" applyAlignment="0" applyProtection="0"/>
  </cellStyleXfs>
  <cellXfs count="305">
    <xf numFmtId="0" fontId="0" fillId="0" borderId="0" xfId="0"/>
    <xf numFmtId="0" fontId="5" fillId="2" borderId="15" xfId="1" applyBorder="1" applyProtection="1">
      <protection locked="0"/>
    </xf>
    <xf numFmtId="0" fontId="5" fillId="2" borderId="1" xfId="1" applyBorder="1" applyProtection="1">
      <protection locked="0"/>
    </xf>
    <xf numFmtId="4" fontId="5" fillId="4" borderId="16" xfId="1" applyNumberFormat="1" applyFill="1" applyBorder="1" applyProtection="1"/>
    <xf numFmtId="4" fontId="5" fillId="4" borderId="18" xfId="1" applyNumberFormat="1" applyFill="1" applyBorder="1" applyProtection="1"/>
    <xf numFmtId="0" fontId="0" fillId="3" borderId="0" xfId="0" applyFill="1" applyProtection="1"/>
    <xf numFmtId="0" fontId="3" fillId="3" borderId="0" xfId="0" applyFont="1" applyFill="1" applyBorder="1" applyProtection="1"/>
    <xf numFmtId="0" fontId="0" fillId="3" borderId="0" xfId="0" applyFill="1" applyBorder="1" applyProtection="1"/>
    <xf numFmtId="0" fontId="0" fillId="0" borderId="0" xfId="0" applyProtection="1"/>
    <xf numFmtId="0" fontId="9" fillId="3" borderId="0" xfId="0" applyFont="1" applyFill="1" applyBorder="1" applyProtection="1"/>
    <xf numFmtId="0" fontId="0" fillId="4" borderId="0" xfId="0" applyFill="1" applyProtection="1"/>
    <xf numFmtId="0" fontId="0" fillId="3" borderId="0" xfId="0" applyFill="1" applyBorder="1" applyAlignment="1" applyProtection="1">
      <alignment wrapText="1"/>
    </xf>
    <xf numFmtId="0" fontId="2" fillId="3" borderId="0" xfId="0" applyFont="1" applyFill="1" applyProtection="1"/>
    <xf numFmtId="0" fontId="4" fillId="3" borderId="0" xfId="0" applyFont="1" applyFill="1" applyBorder="1" applyProtection="1"/>
    <xf numFmtId="0" fontId="2" fillId="3" borderId="0" xfId="0" applyFont="1" applyFill="1" applyBorder="1" applyProtection="1"/>
    <xf numFmtId="0" fontId="2" fillId="0" borderId="0" xfId="0" applyFont="1" applyProtection="1"/>
    <xf numFmtId="2" fontId="0" fillId="3" borderId="0" xfId="0" applyNumberFormat="1" applyFill="1" applyBorder="1" applyAlignment="1" applyProtection="1">
      <alignment horizontal="center" vertical="center"/>
    </xf>
    <xf numFmtId="0" fontId="1" fillId="3" borderId="0" xfId="0" applyFont="1" applyFill="1" applyBorder="1" applyProtection="1"/>
    <xf numFmtId="4" fontId="5" fillId="3" borderId="0" xfId="1" applyNumberFormat="1" applyFill="1" applyBorder="1" applyProtection="1"/>
    <xf numFmtId="0" fontId="1" fillId="3" borderId="0" xfId="0" applyFont="1" applyFill="1" applyBorder="1" applyAlignment="1" applyProtection="1">
      <alignment wrapText="1"/>
    </xf>
    <xf numFmtId="0" fontId="0" fillId="3" borderId="0" xfId="0" applyFill="1" applyBorder="1" applyAlignment="1" applyProtection="1"/>
    <xf numFmtId="2" fontId="5" fillId="3" borderId="0" xfId="1" applyNumberFormat="1" applyFill="1" applyBorder="1" applyProtection="1"/>
    <xf numFmtId="0" fontId="6" fillId="3" borderId="0" xfId="2" applyFill="1" applyBorder="1" applyProtection="1"/>
    <xf numFmtId="0" fontId="5" fillId="3" borderId="0" xfId="1" applyFill="1" applyBorder="1" applyProtection="1"/>
    <xf numFmtId="4" fontId="0" fillId="3" borderId="0" xfId="0" applyNumberFormat="1" applyFill="1" applyBorder="1" applyProtection="1"/>
    <xf numFmtId="164" fontId="5" fillId="3" borderId="0" xfId="1" applyNumberFormat="1" applyFill="1" applyBorder="1" applyProtection="1"/>
    <xf numFmtId="4" fontId="1" fillId="3" borderId="0" xfId="0" applyNumberFormat="1" applyFont="1" applyFill="1" applyBorder="1" applyProtection="1"/>
    <xf numFmtId="4" fontId="1" fillId="3" borderId="0" xfId="0" applyNumberFormat="1" applyFont="1" applyFill="1" applyBorder="1" applyAlignment="1" applyProtection="1">
      <alignment horizontal="right"/>
    </xf>
    <xf numFmtId="0" fontId="0" fillId="3" borderId="0" xfId="0" applyFill="1" applyBorder="1" applyAlignment="1" applyProtection="1">
      <alignment horizontal="right"/>
    </xf>
    <xf numFmtId="4" fontId="4" fillId="3" borderId="0" xfId="0" applyNumberFormat="1" applyFont="1" applyFill="1" applyBorder="1" applyAlignment="1" applyProtection="1">
      <alignment horizontal="right"/>
    </xf>
    <xf numFmtId="14" fontId="1" fillId="3" borderId="0" xfId="0" applyNumberFormat="1" applyFont="1" applyFill="1" applyBorder="1" applyAlignment="1" applyProtection="1">
      <alignment horizontal="left"/>
    </xf>
    <xf numFmtId="4" fontId="0" fillId="3" borderId="0" xfId="0" applyNumberFormat="1" applyFill="1" applyProtection="1"/>
    <xf numFmtId="0" fontId="0" fillId="3" borderId="21" xfId="0" applyFill="1" applyBorder="1" applyProtection="1"/>
    <xf numFmtId="0" fontId="1" fillId="3" borderId="11" xfId="0" applyFont="1" applyFill="1" applyBorder="1" applyProtection="1"/>
    <xf numFmtId="0" fontId="5" fillId="2" borderId="23" xfId="1" applyBorder="1" applyProtection="1">
      <protection locked="0"/>
    </xf>
    <xf numFmtId="0" fontId="1" fillId="4" borderId="11" xfId="0" applyFont="1" applyFill="1" applyBorder="1" applyAlignment="1" applyProtection="1"/>
    <xf numFmtId="0" fontId="1" fillId="4" borderId="12" xfId="0" applyFont="1" applyFill="1" applyBorder="1" applyAlignment="1" applyProtection="1"/>
    <xf numFmtId="14" fontId="1" fillId="4" borderId="13" xfId="0" applyNumberFormat="1" applyFont="1" applyFill="1" applyBorder="1" applyAlignment="1" applyProtection="1"/>
    <xf numFmtId="49" fontId="5" fillId="2" borderId="14" xfId="1" applyNumberFormat="1" applyBorder="1" applyProtection="1">
      <protection locked="0"/>
    </xf>
    <xf numFmtId="49" fontId="5" fillId="2" borderId="17" xfId="1" applyNumberFormat="1" applyBorder="1" applyProtection="1">
      <protection locked="0"/>
    </xf>
    <xf numFmtId="49" fontId="5" fillId="2" borderId="19" xfId="1" applyNumberFormat="1" applyBorder="1" applyProtection="1">
      <protection locked="0"/>
    </xf>
    <xf numFmtId="0" fontId="1" fillId="3" borderId="0" xfId="0" applyFont="1" applyFill="1" applyBorder="1" applyAlignment="1" applyProtection="1">
      <alignment horizontal="right"/>
    </xf>
    <xf numFmtId="164" fontId="5" fillId="2" borderId="1" xfId="1" applyNumberFormat="1" applyBorder="1" applyAlignment="1" applyProtection="1">
      <alignment horizontal="center"/>
      <protection locked="0"/>
    </xf>
    <xf numFmtId="4" fontId="5" fillId="2" borderId="1" xfId="1" applyNumberFormat="1" applyBorder="1" applyAlignment="1" applyProtection="1">
      <alignment horizontal="center"/>
      <protection locked="0"/>
    </xf>
    <xf numFmtId="164" fontId="5" fillId="2" borderId="20" xfId="1" applyNumberFormat="1" applyBorder="1" applyAlignment="1" applyProtection="1">
      <alignment horizontal="center"/>
      <protection locked="0"/>
    </xf>
    <xf numFmtId="4" fontId="5" fillId="2" borderId="20" xfId="1" applyNumberFormat="1" applyBorder="1" applyAlignment="1" applyProtection="1">
      <alignment horizontal="center"/>
      <protection locked="0"/>
    </xf>
    <xf numFmtId="0" fontId="1" fillId="3" borderId="2" xfId="0" applyFont="1" applyFill="1" applyBorder="1" applyAlignment="1" applyProtection="1">
      <alignment horizontal="center"/>
    </xf>
    <xf numFmtId="0" fontId="1" fillId="3" borderId="2" xfId="0" applyFont="1" applyFill="1" applyBorder="1" applyAlignment="1" applyProtection="1">
      <alignment horizontal="center" wrapText="1"/>
    </xf>
    <xf numFmtId="0" fontId="9" fillId="3" borderId="0" xfId="0" applyFont="1" applyFill="1" applyProtection="1"/>
    <xf numFmtId="0" fontId="4" fillId="3" borderId="0" xfId="0" applyFont="1" applyFill="1" applyAlignment="1" applyProtection="1"/>
    <xf numFmtId="0" fontId="1" fillId="3" borderId="2" xfId="0" applyFont="1" applyFill="1" applyBorder="1" applyAlignment="1" applyProtection="1">
      <alignment horizontal="right"/>
    </xf>
    <xf numFmtId="0" fontId="1" fillId="0" borderId="2" xfId="0" applyFont="1" applyBorder="1" applyAlignment="1" applyProtection="1">
      <alignment wrapText="1"/>
    </xf>
    <xf numFmtId="0" fontId="1" fillId="0" borderId="3"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0" fillId="3" borderId="21" xfId="0" applyNumberFormat="1" applyFill="1" applyBorder="1" applyProtection="1"/>
    <xf numFmtId="0" fontId="1" fillId="0" borderId="2" xfId="0" applyFont="1" applyBorder="1" applyAlignment="1" applyProtection="1">
      <alignment horizontal="left" vertical="center" wrapText="1"/>
    </xf>
    <xf numFmtId="4" fontId="0" fillId="4" borderId="2" xfId="0" applyNumberFormat="1" applyFill="1" applyBorder="1" applyAlignment="1" applyProtection="1">
      <alignment horizontal="center" vertical="center"/>
    </xf>
    <xf numFmtId="0" fontId="9" fillId="0" borderId="0" xfId="0" applyFont="1" applyAlignment="1" applyProtection="1"/>
    <xf numFmtId="0" fontId="0" fillId="3" borderId="0" xfId="0" applyFill="1" applyAlignment="1" applyProtection="1">
      <alignment wrapText="1"/>
    </xf>
    <xf numFmtId="0" fontId="6" fillId="3" borderId="0" xfId="2" applyFill="1" applyProtection="1"/>
    <xf numFmtId="4" fontId="0" fillId="4" borderId="2" xfId="0" applyNumberFormat="1" applyFill="1" applyBorder="1" applyAlignment="1" applyProtection="1">
      <alignment horizontal="center"/>
    </xf>
    <xf numFmtId="4" fontId="0" fillId="4" borderId="4" xfId="0" applyNumberFormat="1" applyFill="1" applyBorder="1" applyProtection="1"/>
    <xf numFmtId="164" fontId="5" fillId="2" borderId="15" xfId="1" applyNumberFormat="1" applyBorder="1" applyAlignment="1" applyProtection="1">
      <alignment horizontal="center"/>
      <protection locked="0"/>
    </xf>
    <xf numFmtId="4" fontId="5" fillId="2" borderId="15" xfId="1" applyNumberFormat="1" applyBorder="1" applyAlignment="1" applyProtection="1">
      <alignment horizontal="center"/>
      <protection locked="0"/>
    </xf>
    <xf numFmtId="0" fontId="1" fillId="3" borderId="0" xfId="0" applyFont="1" applyFill="1" applyBorder="1" applyAlignment="1" applyProtection="1">
      <alignment horizontal="right"/>
    </xf>
    <xf numFmtId="0" fontId="1" fillId="0" borderId="0" xfId="0" applyFont="1" applyBorder="1" applyAlignment="1" applyProtection="1">
      <alignment wrapText="1"/>
    </xf>
    <xf numFmtId="0" fontId="1" fillId="0" borderId="0" xfId="0" applyFont="1" applyBorder="1" applyProtection="1"/>
    <xf numFmtId="0" fontId="5" fillId="2" borderId="24" xfId="1" applyBorder="1" applyProtection="1">
      <protection locked="0"/>
    </xf>
    <xf numFmtId="0" fontId="5" fillId="2" borderId="25" xfId="1" applyBorder="1" applyProtection="1">
      <protection locked="0"/>
    </xf>
    <xf numFmtId="0" fontId="5" fillId="2" borderId="26" xfId="1" applyBorder="1" applyProtection="1">
      <protection locked="0"/>
    </xf>
    <xf numFmtId="2" fontId="5" fillId="2" borderId="2" xfId="1" applyNumberFormat="1" applyBorder="1" applyAlignment="1" applyProtection="1">
      <alignment horizontal="center"/>
      <protection locked="0"/>
    </xf>
    <xf numFmtId="2" fontId="0" fillId="3" borderId="0" xfId="0" applyNumberFormat="1" applyFill="1" applyProtection="1"/>
    <xf numFmtId="2" fontId="0" fillId="0" borderId="0" xfId="0" applyNumberFormat="1" applyProtection="1"/>
    <xf numFmtId="4" fontId="0" fillId="4" borderId="27" xfId="0" applyNumberFormat="1" applyFill="1" applyBorder="1" applyAlignment="1" applyProtection="1">
      <alignment horizontal="center"/>
    </xf>
    <xf numFmtId="2" fontId="5" fillId="2" borderId="27" xfId="1" applyNumberFormat="1" applyBorder="1" applyAlignment="1" applyProtection="1">
      <alignment horizontal="center"/>
      <protection locked="0"/>
    </xf>
    <xf numFmtId="4" fontId="0" fillId="4" borderId="28" xfId="0" applyNumberFormat="1" applyFill="1" applyBorder="1" applyAlignment="1" applyProtection="1">
      <alignment horizontal="center"/>
    </xf>
    <xf numFmtId="2" fontId="5" fillId="2" borderId="28" xfId="1" applyNumberFormat="1" applyBorder="1" applyAlignment="1" applyProtection="1">
      <alignment horizontal="center"/>
      <protection locked="0"/>
    </xf>
    <xf numFmtId="0" fontId="1" fillId="3" borderId="11" xfId="0" applyFont="1" applyFill="1" applyBorder="1" applyAlignment="1" applyProtection="1">
      <alignment horizontal="center" vertical="center"/>
    </xf>
    <xf numFmtId="0" fontId="6" fillId="3" borderId="0" xfId="2" applyFill="1" applyAlignment="1" applyProtection="1">
      <alignment horizontal="left"/>
    </xf>
    <xf numFmtId="0" fontId="1" fillId="3" borderId="0" xfId="0" applyFont="1" applyFill="1" applyBorder="1" applyAlignment="1" applyProtection="1">
      <alignment horizontal="right"/>
    </xf>
    <xf numFmtId="0" fontId="0" fillId="3" borderId="21" xfId="0" applyFill="1" applyBorder="1" applyAlignment="1" applyProtection="1">
      <alignment horizontal="center"/>
    </xf>
    <xf numFmtId="4" fontId="0" fillId="3" borderId="30" xfId="0" applyNumberFormat="1" applyFill="1" applyBorder="1" applyAlignment="1" applyProtection="1">
      <alignment horizontal="center"/>
    </xf>
    <xf numFmtId="4" fontId="0" fillId="3" borderId="31" xfId="0" applyNumberFormat="1" applyFill="1" applyBorder="1" applyAlignment="1" applyProtection="1">
      <alignment horizontal="center"/>
    </xf>
    <xf numFmtId="4" fontId="0" fillId="3" borderId="30" xfId="0" applyNumberFormat="1" applyFill="1" applyBorder="1" applyAlignment="1" applyProtection="1">
      <alignment horizontal="center" vertical="center"/>
    </xf>
    <xf numFmtId="2" fontId="0" fillId="3" borderId="30" xfId="0" applyNumberFormat="1" applyFill="1" applyBorder="1" applyAlignment="1" applyProtection="1">
      <alignment horizontal="center" vertical="center"/>
    </xf>
    <xf numFmtId="2" fontId="5" fillId="2" borderId="30" xfId="1" applyNumberFormat="1" applyBorder="1" applyAlignment="1" applyProtection="1">
      <alignment horizontal="center"/>
      <protection locked="0"/>
    </xf>
    <xf numFmtId="4" fontId="0" fillId="3" borderId="29" xfId="0" applyNumberFormat="1" applyFill="1" applyBorder="1" applyAlignment="1" applyProtection="1">
      <alignment horizontal="center"/>
    </xf>
    <xf numFmtId="4" fontId="0" fillId="3" borderId="29" xfId="0" applyNumberFormat="1" applyFill="1" applyBorder="1" applyAlignment="1" applyProtection="1">
      <alignment horizontal="center" vertical="center"/>
    </xf>
    <xf numFmtId="2" fontId="0" fillId="3" borderId="29" xfId="0" applyNumberFormat="1" applyFill="1" applyBorder="1" applyAlignment="1" applyProtection="1">
      <alignment horizontal="center" vertical="center"/>
    </xf>
    <xf numFmtId="2" fontId="5" fillId="2" borderId="29" xfId="1" applyNumberFormat="1" applyBorder="1" applyAlignment="1" applyProtection="1">
      <alignment horizontal="center"/>
      <protection locked="0"/>
    </xf>
    <xf numFmtId="4" fontId="0" fillId="3" borderId="31" xfId="0" applyNumberFormat="1" applyFill="1" applyBorder="1" applyAlignment="1" applyProtection="1">
      <alignment horizontal="center" vertical="center"/>
    </xf>
    <xf numFmtId="2" fontId="0" fillId="3" borderId="31" xfId="0" applyNumberFormat="1" applyFill="1" applyBorder="1" applyAlignment="1" applyProtection="1">
      <alignment horizontal="center" vertical="center"/>
    </xf>
    <xf numFmtId="2" fontId="5" fillId="2" borderId="31" xfId="1" applyNumberFormat="1" applyBorder="1" applyAlignment="1" applyProtection="1">
      <alignment horizontal="center"/>
      <protection locked="0"/>
    </xf>
    <xf numFmtId="0" fontId="5" fillId="2" borderId="0" xfId="1" applyBorder="1" applyProtection="1"/>
    <xf numFmtId="4" fontId="0" fillId="4" borderId="38" xfId="0" applyNumberFormat="1" applyFill="1" applyBorder="1" applyAlignment="1" applyProtection="1">
      <alignment horizontal="center"/>
    </xf>
    <xf numFmtId="0" fontId="0" fillId="5" borderId="12" xfId="0" applyFill="1" applyBorder="1" applyProtection="1"/>
    <xf numFmtId="0" fontId="1" fillId="5" borderId="11" xfId="0" applyFont="1" applyFill="1" applyBorder="1" applyProtection="1"/>
    <xf numFmtId="14" fontId="1" fillId="5" borderId="13" xfId="0" applyNumberFormat="1" applyFont="1" applyFill="1" applyBorder="1" applyProtection="1"/>
    <xf numFmtId="0" fontId="1" fillId="3" borderId="21" xfId="0" applyFont="1" applyFill="1" applyBorder="1" applyProtection="1"/>
    <xf numFmtId="0" fontId="0" fillId="3" borderId="0" xfId="0" applyFill="1" applyBorder="1" applyAlignment="1" applyProtection="1">
      <alignment horizontal="left" wrapText="1"/>
    </xf>
    <xf numFmtId="0" fontId="1"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1" fillId="3" borderId="0" xfId="0" applyFont="1" applyFill="1" applyBorder="1" applyAlignment="1" applyProtection="1">
      <alignment horizontal="center" vertical="center" wrapText="1"/>
    </xf>
    <xf numFmtId="4" fontId="0" fillId="3" borderId="34" xfId="0" applyNumberFormat="1" applyFill="1" applyBorder="1" applyAlignment="1" applyProtection="1">
      <alignment vertical="center"/>
    </xf>
    <xf numFmtId="4" fontId="0" fillId="3" borderId="32" xfId="0" applyNumberFormat="1" applyFill="1" applyBorder="1" applyAlignment="1" applyProtection="1">
      <alignment vertical="center"/>
    </xf>
    <xf numFmtId="4" fontId="0" fillId="3" borderId="35" xfId="0" applyNumberFormat="1" applyFill="1" applyBorder="1" applyAlignment="1" applyProtection="1">
      <alignment vertical="center"/>
    </xf>
    <xf numFmtId="4" fontId="5" fillId="2" borderId="2" xfId="1" applyNumberFormat="1" applyBorder="1" applyAlignment="1" applyProtection="1">
      <alignment horizontal="center"/>
      <protection locked="0"/>
    </xf>
    <xf numFmtId="4" fontId="5" fillId="2" borderId="2" xfId="1" applyNumberFormat="1" applyBorder="1" applyAlignment="1" applyProtection="1">
      <alignment horizontal="left" vertical="center"/>
      <protection locked="0"/>
    </xf>
    <xf numFmtId="4" fontId="0" fillId="4" borderId="27" xfId="0" applyNumberFormat="1" applyFill="1" applyBorder="1" applyAlignment="1" applyProtection="1">
      <alignment horizontal="right"/>
    </xf>
    <xf numFmtId="4" fontId="0" fillId="4" borderId="27" xfId="0" applyNumberFormat="1" applyFill="1" applyBorder="1" applyAlignment="1" applyProtection="1">
      <alignment horizontal="left"/>
    </xf>
    <xf numFmtId="4" fontId="0" fillId="4" borderId="2" xfId="0" applyNumberFormat="1" applyFill="1" applyBorder="1" applyAlignment="1" applyProtection="1">
      <alignment horizontal="right" vertical="center"/>
    </xf>
    <xf numFmtId="4" fontId="0" fillId="4" borderId="2" xfId="0" applyNumberFormat="1" applyFill="1" applyBorder="1" applyAlignment="1" applyProtection="1">
      <alignment horizontal="left" vertical="center"/>
    </xf>
    <xf numFmtId="0" fontId="0" fillId="3" borderId="0" xfId="0" applyFill="1" applyBorder="1" applyAlignment="1" applyProtection="1">
      <alignment horizontal="left"/>
    </xf>
    <xf numFmtId="4" fontId="0" fillId="3" borderId="36" xfId="0" applyNumberFormat="1" applyFill="1" applyBorder="1" applyAlignment="1" applyProtection="1">
      <alignment horizontal="left" vertical="center"/>
    </xf>
    <xf numFmtId="4" fontId="0" fillId="3" borderId="33" xfId="0" applyNumberFormat="1" applyFill="1" applyBorder="1" applyAlignment="1" applyProtection="1">
      <alignment horizontal="left" vertical="center"/>
    </xf>
    <xf numFmtId="4" fontId="0" fillId="3" borderId="37" xfId="0" applyNumberFormat="1" applyFill="1" applyBorder="1" applyAlignment="1" applyProtection="1">
      <alignment horizontal="left" vertical="center"/>
    </xf>
    <xf numFmtId="2" fontId="0" fillId="3" borderId="34" xfId="0" applyNumberFormat="1" applyFill="1" applyBorder="1" applyAlignment="1" applyProtection="1">
      <alignment horizontal="right" vertical="center"/>
    </xf>
    <xf numFmtId="2" fontId="0" fillId="3" borderId="32" xfId="0" applyNumberFormat="1" applyFill="1" applyBorder="1" applyAlignment="1" applyProtection="1">
      <alignment horizontal="right" vertical="center"/>
    </xf>
    <xf numFmtId="2" fontId="0" fillId="3" borderId="35" xfId="0" applyNumberFormat="1" applyFill="1" applyBorder="1" applyAlignment="1" applyProtection="1">
      <alignment horizontal="right" vertical="center"/>
    </xf>
    <xf numFmtId="2" fontId="0" fillId="3" borderId="36" xfId="0" applyNumberFormat="1" applyFill="1" applyBorder="1" applyAlignment="1" applyProtection="1">
      <alignment horizontal="left" vertical="center"/>
    </xf>
    <xf numFmtId="2" fontId="0" fillId="3" borderId="33" xfId="0" applyNumberFormat="1" applyFill="1" applyBorder="1" applyAlignment="1" applyProtection="1">
      <alignment horizontal="left" vertical="center"/>
    </xf>
    <xf numFmtId="4" fontId="0" fillId="4" borderId="41" xfId="0" applyNumberFormat="1" applyFill="1" applyBorder="1" applyAlignment="1" applyProtection="1">
      <alignment horizontal="center"/>
    </xf>
    <xf numFmtId="0" fontId="1" fillId="3" borderId="2" xfId="0" applyFont="1" applyFill="1" applyBorder="1" applyProtection="1"/>
    <xf numFmtId="1" fontId="0" fillId="4" borderId="22" xfId="0" applyNumberFormat="1" applyFill="1" applyBorder="1" applyAlignment="1" applyProtection="1">
      <alignment horizontal="center"/>
    </xf>
    <xf numFmtId="1" fontId="0" fillId="4" borderId="42" xfId="0" applyNumberFormat="1" applyFill="1" applyBorder="1" applyAlignment="1" applyProtection="1">
      <alignment horizontal="center"/>
    </xf>
    <xf numFmtId="0" fontId="1" fillId="0" borderId="2" xfId="0" applyFont="1" applyBorder="1" applyAlignment="1" applyProtection="1">
      <alignment horizontal="left" wrapText="1"/>
    </xf>
    <xf numFmtId="4" fontId="0" fillId="4" borderId="1" xfId="0" applyNumberFormat="1" applyFill="1" applyBorder="1" applyAlignment="1" applyProtection="1">
      <alignment horizontal="center"/>
    </xf>
    <xf numFmtId="4" fontId="0" fillId="4" borderId="18" xfId="0" applyNumberFormat="1" applyFill="1" applyBorder="1" applyAlignment="1" applyProtection="1">
      <alignment horizontal="center"/>
    </xf>
    <xf numFmtId="4" fontId="0" fillId="4" borderId="20" xfId="0" applyNumberFormat="1" applyFill="1" applyBorder="1" applyAlignment="1" applyProtection="1">
      <alignment horizontal="center"/>
    </xf>
    <xf numFmtId="4" fontId="0" fillId="4" borderId="45" xfId="0" applyNumberFormat="1" applyFill="1" applyBorder="1" applyAlignment="1" applyProtection="1">
      <alignment horizontal="center"/>
    </xf>
    <xf numFmtId="4" fontId="1" fillId="4" borderId="10" xfId="0" applyNumberFormat="1" applyFont="1" applyFill="1" applyBorder="1" applyAlignment="1" applyProtection="1"/>
    <xf numFmtId="4" fontId="1" fillId="4" borderId="43" xfId="0" applyNumberFormat="1" applyFont="1" applyFill="1" applyBorder="1" applyAlignment="1" applyProtection="1">
      <alignment horizontal="center"/>
    </xf>
    <xf numFmtId="1" fontId="0" fillId="4" borderId="44" xfId="0" applyNumberFormat="1" applyFill="1" applyBorder="1" applyAlignment="1" applyProtection="1">
      <alignment horizontal="center"/>
    </xf>
    <xf numFmtId="4" fontId="0" fillId="4" borderId="20" xfId="0" applyNumberFormat="1" applyFill="1" applyBorder="1" applyAlignment="1" applyProtection="1">
      <alignment horizontal="right"/>
    </xf>
    <xf numFmtId="4" fontId="0" fillId="4" borderId="46" xfId="0" applyNumberFormat="1" applyFill="1" applyBorder="1" applyAlignment="1" applyProtection="1">
      <alignment horizontal="left"/>
    </xf>
    <xf numFmtId="2" fontId="5" fillId="2" borderId="38" xfId="1" applyNumberFormat="1" applyBorder="1" applyAlignment="1" applyProtection="1">
      <alignment horizontal="center"/>
      <protection locked="0"/>
    </xf>
    <xf numFmtId="4" fontId="0" fillId="4" borderId="47" xfId="0" applyNumberFormat="1" applyFill="1" applyBorder="1" applyAlignment="1" applyProtection="1">
      <alignment horizontal="center"/>
    </xf>
    <xf numFmtId="2" fontId="0" fillId="3" borderId="37" xfId="0" applyNumberFormat="1" applyFill="1" applyBorder="1" applyAlignment="1" applyProtection="1">
      <alignment horizontal="left" vertical="center"/>
    </xf>
    <xf numFmtId="4" fontId="5" fillId="5" borderId="2" xfId="1" applyNumberFormat="1" applyFill="1" applyBorder="1" applyAlignment="1" applyProtection="1">
      <alignment horizontal="left" vertical="center"/>
    </xf>
    <xf numFmtId="4" fontId="0" fillId="4" borderId="15" xfId="0" applyNumberFormat="1" applyFill="1" applyBorder="1" applyAlignment="1" applyProtection="1">
      <alignment horizontal="center"/>
    </xf>
    <xf numFmtId="4" fontId="0" fillId="4" borderId="1" xfId="0" applyNumberFormat="1" applyFill="1" applyBorder="1" applyAlignment="1" applyProtection="1">
      <alignment horizontal="right"/>
    </xf>
    <xf numFmtId="4" fontId="0" fillId="4" borderId="48" xfId="0" applyNumberFormat="1" applyFill="1" applyBorder="1" applyAlignment="1" applyProtection="1">
      <alignment horizontal="left"/>
    </xf>
    <xf numFmtId="4" fontId="0" fillId="4" borderId="49" xfId="0" applyNumberFormat="1" applyFill="1" applyBorder="1" applyAlignment="1" applyProtection="1">
      <alignment horizontal="right"/>
    </xf>
    <xf numFmtId="4" fontId="0" fillId="4" borderId="49" xfId="0" applyNumberFormat="1" applyFill="1" applyBorder="1" applyAlignment="1" applyProtection="1">
      <alignment horizontal="left"/>
    </xf>
    <xf numFmtId="4" fontId="0" fillId="4" borderId="48" xfId="0" applyNumberFormat="1" applyFill="1" applyBorder="1" applyAlignment="1" applyProtection="1">
      <alignment horizontal="right"/>
    </xf>
    <xf numFmtId="4" fontId="0" fillId="4" borderId="1" xfId="0" applyNumberFormat="1" applyFill="1" applyBorder="1" applyAlignment="1" applyProtection="1">
      <alignment horizontal="left"/>
    </xf>
    <xf numFmtId="4" fontId="0" fillId="4" borderId="50" xfId="0" applyNumberFormat="1" applyFill="1" applyBorder="1" applyAlignment="1" applyProtection="1">
      <alignment horizontal="left"/>
    </xf>
    <xf numFmtId="4" fontId="0" fillId="4" borderId="51" xfId="0" applyNumberFormat="1" applyFill="1" applyBorder="1" applyAlignment="1" applyProtection="1">
      <alignment horizontal="right"/>
    </xf>
    <xf numFmtId="4" fontId="0" fillId="4" borderId="51" xfId="0" applyNumberFormat="1" applyFill="1" applyBorder="1" applyAlignment="1" applyProtection="1">
      <alignment horizontal="left"/>
    </xf>
    <xf numFmtId="4" fontId="0" fillId="4" borderId="50" xfId="0" applyNumberFormat="1" applyFill="1" applyBorder="1" applyAlignment="1" applyProtection="1">
      <alignment horizontal="right"/>
    </xf>
    <xf numFmtId="4" fontId="0" fillId="4" borderId="20" xfId="0" applyNumberFormat="1" applyFill="1" applyBorder="1" applyAlignment="1" applyProtection="1">
      <alignment horizontal="left"/>
    </xf>
    <xf numFmtId="0" fontId="1" fillId="0" borderId="11" xfId="0" applyFont="1" applyBorder="1" applyAlignment="1" applyProtection="1">
      <alignment vertical="center" wrapText="1"/>
    </xf>
    <xf numFmtId="0" fontId="1" fillId="0" borderId="13" xfId="0" applyFont="1" applyBorder="1" applyAlignment="1" applyProtection="1">
      <alignment vertical="center" wrapText="1"/>
    </xf>
    <xf numFmtId="4" fontId="0" fillId="4" borderId="11" xfId="0" applyNumberFormat="1" applyFill="1" applyBorder="1" applyAlignment="1" applyProtection="1">
      <alignment horizontal="right" vertical="center"/>
    </xf>
    <xf numFmtId="165" fontId="0" fillId="3" borderId="0" xfId="0" applyNumberFormat="1" applyFill="1" applyProtection="1"/>
    <xf numFmtId="4" fontId="0" fillId="4" borderId="16" xfId="0" applyNumberFormat="1" applyFill="1" applyBorder="1" applyAlignment="1" applyProtection="1">
      <alignment horizontal="center"/>
    </xf>
    <xf numFmtId="4" fontId="1" fillId="4" borderId="2" xfId="0" applyNumberFormat="1" applyFont="1" applyFill="1" applyBorder="1" applyAlignment="1" applyProtection="1">
      <alignment horizontal="center"/>
    </xf>
    <xf numFmtId="3" fontId="0" fillId="3" borderId="0" xfId="0" applyNumberFormat="1" applyFill="1" applyProtection="1"/>
    <xf numFmtId="4" fontId="0" fillId="3" borderId="21" xfId="0" applyNumberFormat="1" applyFill="1" applyBorder="1" applyProtection="1"/>
    <xf numFmtId="4" fontId="0" fillId="0" borderId="0" xfId="0" applyNumberFormat="1" applyProtection="1"/>
    <xf numFmtId="0" fontId="6" fillId="3" borderId="0" xfId="2" applyFill="1" applyAlignment="1" applyProtection="1">
      <alignment horizontal="left"/>
    </xf>
    <xf numFmtId="4" fontId="2" fillId="3" borderId="0" xfId="0" applyNumberFormat="1" applyFont="1" applyFill="1" applyBorder="1" applyProtection="1"/>
    <xf numFmtId="49" fontId="6" fillId="0" borderId="27" xfId="2" quotePrefix="1" applyNumberFormat="1" applyBorder="1" applyAlignment="1" applyProtection="1">
      <alignment horizontal="center"/>
    </xf>
    <xf numFmtId="49" fontId="6" fillId="0" borderId="1" xfId="2" quotePrefix="1" applyNumberFormat="1" applyBorder="1" applyAlignment="1" applyProtection="1">
      <alignment horizontal="center"/>
    </xf>
    <xf numFmtId="4" fontId="1" fillId="4" borderId="4" xfId="0" applyNumberFormat="1" applyFont="1" applyFill="1" applyBorder="1" applyAlignment="1" applyProtection="1">
      <alignment horizontal="center"/>
    </xf>
    <xf numFmtId="49" fontId="6" fillId="0" borderId="20" xfId="2" quotePrefix="1" applyNumberFormat="1" applyBorder="1" applyAlignment="1" applyProtection="1">
      <alignment horizontal="center"/>
    </xf>
    <xf numFmtId="0" fontId="0" fillId="3" borderId="0" xfId="0" applyFill="1" applyAlignment="1" applyProtection="1">
      <alignment vertical="center"/>
    </xf>
    <xf numFmtId="0" fontId="1" fillId="3" borderId="2" xfId="0" applyFont="1" applyFill="1" applyBorder="1" applyAlignment="1" applyProtection="1">
      <alignment horizontal="right" vertical="center"/>
    </xf>
    <xf numFmtId="4" fontId="0" fillId="3" borderId="0" xfId="0" applyNumberFormat="1" applyFill="1" applyAlignment="1" applyProtection="1">
      <alignment vertical="center"/>
    </xf>
    <xf numFmtId="2" fontId="0" fillId="3" borderId="0" xfId="0" applyNumberFormat="1" applyFill="1" applyAlignment="1" applyProtection="1">
      <alignment vertical="center"/>
    </xf>
    <xf numFmtId="0" fontId="0" fillId="0" borderId="0" xfId="0" applyAlignment="1" applyProtection="1">
      <alignment vertical="center"/>
    </xf>
    <xf numFmtId="4" fontId="1" fillId="4" borderId="10" xfId="0" applyNumberFormat="1" applyFont="1" applyFill="1" applyBorder="1" applyAlignment="1" applyProtection="1">
      <alignment horizontal="center"/>
    </xf>
    <xf numFmtId="0" fontId="6" fillId="3" borderId="0" xfId="2" applyFill="1" applyAlignment="1" applyProtection="1">
      <alignment horizontal="left"/>
    </xf>
    <xf numFmtId="0" fontId="1" fillId="0" borderId="3" xfId="0" applyFont="1" applyBorder="1" applyAlignment="1" applyProtection="1">
      <alignment horizontal="center" vertical="center" wrapText="1"/>
    </xf>
    <xf numFmtId="3" fontId="4" fillId="4" borderId="9" xfId="0" applyNumberFormat="1" applyFont="1" applyFill="1" applyBorder="1" applyAlignment="1" applyProtection="1">
      <alignment horizontal="center" vertical="center"/>
    </xf>
    <xf numFmtId="4" fontId="4" fillId="4" borderId="5" xfId="0" applyNumberFormat="1" applyFont="1" applyFill="1" applyBorder="1" applyAlignment="1" applyProtection="1">
      <alignment vertical="center" wrapText="1"/>
    </xf>
    <xf numFmtId="0" fontId="13" fillId="0" borderId="13" xfId="0" applyFont="1" applyBorder="1" applyAlignment="1" applyProtection="1">
      <alignment vertical="center" wrapText="1"/>
    </xf>
    <xf numFmtId="166" fontId="0" fillId="4" borderId="2" xfId="0" applyNumberFormat="1" applyFill="1" applyBorder="1" applyAlignment="1" applyProtection="1">
      <alignment horizontal="center" vertical="center"/>
    </xf>
    <xf numFmtId="3" fontId="5" fillId="2" borderId="2" xfId="1" applyNumberFormat="1" applyBorder="1" applyAlignment="1" applyProtection="1">
      <alignment horizontal="center" vertical="center"/>
      <protection locked="0"/>
    </xf>
    <xf numFmtId="166" fontId="4" fillId="4" borderId="6" xfId="0" applyNumberFormat="1" applyFont="1" applyFill="1" applyBorder="1" applyAlignment="1" applyProtection="1">
      <alignment vertical="center" wrapText="1"/>
    </xf>
    <xf numFmtId="4" fontId="4" fillId="4" borderId="8" xfId="0" applyNumberFormat="1" applyFont="1" applyFill="1" applyBorder="1" applyAlignment="1" applyProtection="1">
      <alignment vertical="center" wrapText="1"/>
    </xf>
    <xf numFmtId="4" fontId="0" fillId="4" borderId="10" xfId="0" applyNumberFormat="1" applyFill="1" applyBorder="1" applyProtection="1"/>
    <xf numFmtId="0" fontId="5" fillId="2" borderId="20" xfId="1" applyBorder="1" applyProtection="1">
      <protection locked="0"/>
    </xf>
    <xf numFmtId="0" fontId="5" fillId="2" borderId="52" xfId="1" applyBorder="1" applyProtection="1">
      <protection locked="0"/>
    </xf>
    <xf numFmtId="4" fontId="5" fillId="4" borderId="45" xfId="1" applyNumberFormat="1" applyFill="1" applyBorder="1" applyProtection="1"/>
    <xf numFmtId="0" fontId="1" fillId="0" borderId="2" xfId="0" applyFont="1" applyBorder="1" applyAlignment="1" applyProtection="1">
      <alignment horizontal="center" wrapText="1"/>
    </xf>
    <xf numFmtId="0" fontId="15" fillId="0" borderId="2" xfId="0" applyFont="1" applyBorder="1" applyAlignment="1" applyProtection="1">
      <alignment horizontal="center" vertical="center"/>
    </xf>
    <xf numFmtId="4" fontId="0" fillId="4" borderId="6" xfId="0" applyNumberFormat="1" applyFill="1" applyBorder="1" applyAlignment="1" applyProtection="1">
      <alignment horizontal="left"/>
    </xf>
    <xf numFmtId="4" fontId="0" fillId="4" borderId="54" xfId="0" applyNumberFormat="1" applyFill="1" applyBorder="1" applyAlignment="1" applyProtection="1">
      <alignment horizontal="right"/>
    </xf>
    <xf numFmtId="4" fontId="0" fillId="4" borderId="54" xfId="0" applyNumberFormat="1" applyFill="1" applyBorder="1" applyAlignment="1" applyProtection="1">
      <alignment horizontal="left"/>
    </xf>
    <xf numFmtId="4" fontId="0" fillId="4" borderId="6" xfId="0" applyNumberFormat="1" applyFill="1" applyBorder="1" applyAlignment="1" applyProtection="1">
      <alignment horizontal="right"/>
    </xf>
    <xf numFmtId="4" fontId="0" fillId="4" borderId="53" xfId="0" applyNumberFormat="1" applyFill="1" applyBorder="1" applyAlignment="1" applyProtection="1">
      <alignment horizontal="left"/>
    </xf>
    <xf numFmtId="4" fontId="5" fillId="2" borderId="15" xfId="1" applyNumberFormat="1" applyBorder="1" applyProtection="1">
      <protection locked="0"/>
    </xf>
    <xf numFmtId="4" fontId="5" fillId="2" borderId="1" xfId="1" applyNumberFormat="1" applyBorder="1" applyProtection="1">
      <protection locked="0"/>
    </xf>
    <xf numFmtId="4" fontId="5" fillId="2" borderId="23" xfId="1" applyNumberFormat="1" applyBorder="1" applyProtection="1">
      <protection locked="0"/>
    </xf>
    <xf numFmtId="4" fontId="5" fillId="2" borderId="20" xfId="1" applyNumberFormat="1" applyBorder="1" applyProtection="1">
      <protection locked="0"/>
    </xf>
    <xf numFmtId="4" fontId="5" fillId="2" borderId="27" xfId="1" applyNumberFormat="1" applyBorder="1" applyAlignment="1" applyProtection="1">
      <alignment horizontal="center"/>
      <protection locked="0"/>
    </xf>
    <xf numFmtId="4" fontId="5" fillId="2" borderId="28" xfId="1" applyNumberFormat="1" applyBorder="1" applyAlignment="1" applyProtection="1">
      <alignment horizontal="center"/>
      <protection locked="0"/>
    </xf>
    <xf numFmtId="4" fontId="5" fillId="2" borderId="38" xfId="1" applyNumberFormat="1" applyBorder="1" applyAlignment="1" applyProtection="1">
      <alignment horizontal="center"/>
      <protection locked="0"/>
    </xf>
    <xf numFmtId="4" fontId="5" fillId="2" borderId="14" xfId="1" applyNumberFormat="1" applyBorder="1" applyAlignment="1" applyProtection="1">
      <alignment horizontal="right"/>
      <protection locked="0"/>
    </xf>
    <xf numFmtId="4" fontId="5" fillId="2" borderId="17" xfId="1" applyNumberFormat="1" applyBorder="1" applyAlignment="1" applyProtection="1">
      <alignment horizontal="right"/>
      <protection locked="0"/>
    </xf>
    <xf numFmtId="4" fontId="5" fillId="2" borderId="19" xfId="1" applyNumberFormat="1" applyBorder="1" applyAlignment="1" applyProtection="1">
      <alignment horizontal="right"/>
      <protection locked="0"/>
    </xf>
    <xf numFmtId="0" fontId="16" fillId="0" borderId="0" xfId="0" applyFont="1"/>
    <xf numFmtId="0" fontId="16" fillId="0" borderId="0" xfId="0" applyFont="1" applyAlignment="1">
      <alignment wrapText="1"/>
    </xf>
    <xf numFmtId="0" fontId="0" fillId="3" borderId="0" xfId="0" applyFont="1" applyFill="1" applyAlignment="1" applyProtection="1">
      <alignment wrapText="1"/>
    </xf>
    <xf numFmtId="4" fontId="4" fillId="4" borderId="6" xfId="0" applyNumberFormat="1" applyFont="1" applyFill="1" applyBorder="1" applyAlignment="1" applyProtection="1">
      <alignment horizontal="left" vertical="center" wrapText="1"/>
    </xf>
    <xf numFmtId="4" fontId="4" fillId="4" borderId="7" xfId="0" applyNumberFormat="1" applyFont="1" applyFill="1" applyBorder="1" applyAlignment="1" applyProtection="1">
      <alignment horizontal="left" vertical="center" wrapText="1"/>
    </xf>
    <xf numFmtId="4" fontId="5" fillId="2" borderId="11" xfId="1" applyNumberFormat="1" applyBorder="1" applyAlignment="1" applyProtection="1">
      <alignment horizontal="center"/>
      <protection locked="0"/>
    </xf>
    <xf numFmtId="4" fontId="5" fillId="2" borderId="13" xfId="1" applyNumberFormat="1" applyBorder="1" applyAlignment="1" applyProtection="1">
      <alignment horizontal="center"/>
      <protection locked="0"/>
    </xf>
    <xf numFmtId="0" fontId="0" fillId="0" borderId="11" xfId="0" applyBorder="1" applyAlignment="1" applyProtection="1">
      <alignment horizontal="right" wrapText="1"/>
    </xf>
    <xf numFmtId="0" fontId="0" fillId="0" borderId="12" xfId="0" applyBorder="1" applyAlignment="1" applyProtection="1">
      <alignment horizontal="right" wrapText="1"/>
    </xf>
    <xf numFmtId="0" fontId="0" fillId="3" borderId="0" xfId="0" applyFill="1" applyAlignment="1" applyProtection="1">
      <alignment horizontal="left" vertical="top" wrapText="1"/>
    </xf>
    <xf numFmtId="0" fontId="6" fillId="3" borderId="0" xfId="2" applyFill="1" applyAlignment="1" applyProtection="1">
      <alignment horizontal="left"/>
    </xf>
    <xf numFmtId="0" fontId="5" fillId="2" borderId="11" xfId="1" applyBorder="1" applyAlignment="1" applyProtection="1">
      <alignment horizontal="center" vertical="center"/>
      <protection locked="0"/>
    </xf>
    <xf numFmtId="0" fontId="5" fillId="2" borderId="13" xfId="1" applyBorder="1" applyAlignment="1" applyProtection="1">
      <alignment horizontal="center" vertical="center"/>
      <protection locked="0"/>
    </xf>
    <xf numFmtId="4" fontId="0" fillId="4" borderId="11" xfId="0" applyNumberFormat="1" applyFill="1" applyBorder="1" applyAlignment="1" applyProtection="1">
      <alignment horizontal="center" vertical="center"/>
    </xf>
    <xf numFmtId="4" fontId="0" fillId="4" borderId="13" xfId="0" applyNumberFormat="1" applyFill="1" applyBorder="1" applyAlignment="1" applyProtection="1">
      <alignment horizontal="center" vertical="center"/>
    </xf>
    <xf numFmtId="0" fontId="4" fillId="4" borderId="3"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4" fontId="4" fillId="4" borderId="9" xfId="0" applyNumberFormat="1" applyFont="1" applyFill="1" applyBorder="1" applyAlignment="1" applyProtection="1">
      <alignment horizontal="left" vertical="center"/>
    </xf>
    <xf numFmtId="4" fontId="4" fillId="4" borderId="10" xfId="0" applyNumberFormat="1" applyFont="1" applyFill="1" applyBorder="1" applyAlignment="1" applyProtection="1">
      <alignment horizontal="left" vertical="center"/>
    </xf>
    <xf numFmtId="4" fontId="5" fillId="2" borderId="11" xfId="1" applyNumberFormat="1" applyBorder="1" applyAlignment="1" applyProtection="1">
      <alignment horizontal="center" vertical="center"/>
      <protection locked="0"/>
    </xf>
    <xf numFmtId="4" fontId="5" fillId="2" borderId="13" xfId="1" applyNumberFormat="1" applyBorder="1" applyAlignment="1" applyProtection="1">
      <alignment horizontal="center" vertical="center"/>
      <protection locked="0"/>
    </xf>
    <xf numFmtId="0" fontId="1" fillId="0" borderId="11" xfId="0" applyFont="1" applyBorder="1" applyAlignment="1" applyProtection="1">
      <alignment horizontal="center"/>
    </xf>
    <xf numFmtId="0" fontId="1" fillId="0" borderId="13" xfId="0" applyFont="1" applyBorder="1" applyAlignment="1" applyProtection="1">
      <alignment horizontal="center"/>
    </xf>
    <xf numFmtId="0" fontId="1" fillId="0" borderId="11" xfId="0" applyFont="1" applyBorder="1" applyAlignment="1" applyProtection="1">
      <alignment horizontal="center" wrapText="1"/>
    </xf>
    <xf numFmtId="0" fontId="1" fillId="0" borderId="13" xfId="0" applyFont="1" applyBorder="1" applyAlignment="1" applyProtection="1">
      <alignment horizont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1" fillId="3" borderId="11" xfId="0" applyFont="1" applyFill="1" applyBorder="1" applyAlignment="1" applyProtection="1">
      <alignment horizontal="right" wrapText="1"/>
    </xf>
    <xf numFmtId="0" fontId="1" fillId="3" borderId="12" xfId="0" applyFont="1" applyFill="1" applyBorder="1" applyAlignment="1" applyProtection="1">
      <alignment horizontal="right"/>
    </xf>
    <xf numFmtId="0" fontId="1" fillId="3" borderId="13" xfId="0" applyFont="1" applyFill="1" applyBorder="1" applyAlignment="1" applyProtection="1">
      <alignment horizontal="right"/>
    </xf>
    <xf numFmtId="0" fontId="9" fillId="0" borderId="0" xfId="0" applyFont="1" applyAlignment="1" applyProtection="1">
      <alignment horizontal="left"/>
    </xf>
    <xf numFmtId="0" fontId="5" fillId="2" borderId="11" xfId="1" applyBorder="1" applyAlignment="1" applyProtection="1">
      <alignment horizontal="center"/>
      <protection locked="0"/>
    </xf>
    <xf numFmtId="0" fontId="5" fillId="2" borderId="12" xfId="1" applyBorder="1" applyAlignment="1" applyProtection="1">
      <alignment horizontal="center"/>
      <protection locked="0"/>
    </xf>
    <xf numFmtId="0" fontId="5" fillId="2" borderId="13" xfId="1" applyBorder="1" applyAlignment="1" applyProtection="1">
      <alignment horizontal="center"/>
      <protection locked="0"/>
    </xf>
    <xf numFmtId="0" fontId="1" fillId="3" borderId="11" xfId="0" applyFont="1" applyFill="1" applyBorder="1" applyAlignment="1" applyProtection="1">
      <alignment horizontal="right"/>
    </xf>
    <xf numFmtId="164" fontId="5" fillId="2" borderId="11" xfId="1" applyNumberFormat="1" applyBorder="1" applyAlignment="1" applyProtection="1">
      <alignment horizontal="center"/>
      <protection locked="0"/>
    </xf>
    <xf numFmtId="164" fontId="5" fillId="2" borderId="13" xfId="1" applyNumberFormat="1" applyBorder="1" applyAlignment="1" applyProtection="1">
      <alignment horizontal="center"/>
      <protection locked="0"/>
    </xf>
    <xf numFmtId="0" fontId="6" fillId="3" borderId="0" xfId="2" quotePrefix="1" applyFill="1" applyAlignment="1" applyProtection="1">
      <alignment horizontal="center" wrapText="1"/>
    </xf>
    <xf numFmtId="0" fontId="6" fillId="3" borderId="0" xfId="2" applyFill="1" applyAlignment="1" applyProtection="1">
      <alignment horizontal="center" wrapText="1"/>
    </xf>
    <xf numFmtId="0" fontId="0" fillId="3" borderId="11" xfId="0" applyFill="1" applyBorder="1" applyAlignment="1" applyProtection="1">
      <alignment horizontal="left" vertical="top" wrapText="1"/>
    </xf>
    <xf numFmtId="0" fontId="0" fillId="3" borderId="13" xfId="0" applyFill="1" applyBorder="1" applyAlignment="1" applyProtection="1">
      <alignment horizontal="left" vertical="top" wrapText="1"/>
    </xf>
    <xf numFmtId="0" fontId="1" fillId="3" borderId="11" xfId="0" applyFont="1" applyFill="1" applyBorder="1" applyAlignment="1" applyProtection="1">
      <alignment horizontal="center" wrapText="1"/>
    </xf>
    <xf numFmtId="0" fontId="1" fillId="3" borderId="13" xfId="0" applyFont="1" applyFill="1" applyBorder="1" applyAlignment="1" applyProtection="1">
      <alignment horizontal="center" wrapText="1"/>
    </xf>
    <xf numFmtId="0" fontId="1" fillId="3" borderId="11" xfId="0" applyFont="1" applyFill="1" applyBorder="1" applyAlignment="1" applyProtection="1">
      <alignment horizontal="center"/>
    </xf>
    <xf numFmtId="0" fontId="1" fillId="3" borderId="13" xfId="0" applyFont="1" applyFill="1" applyBorder="1" applyAlignment="1" applyProtection="1">
      <alignment horizontal="center"/>
    </xf>
    <xf numFmtId="0" fontId="0" fillId="3" borderId="0" xfId="0" applyFill="1" applyBorder="1" applyAlignment="1" applyProtection="1">
      <alignment horizontal="left" wrapText="1"/>
    </xf>
    <xf numFmtId="4" fontId="11" fillId="4" borderId="11" xfId="1" applyNumberFormat="1" applyFont="1" applyFill="1" applyBorder="1" applyAlignment="1" applyProtection="1">
      <alignment horizontal="center" vertical="center"/>
    </xf>
    <xf numFmtId="4" fontId="11" fillId="4" borderId="12" xfId="1" applyNumberFormat="1" applyFont="1" applyFill="1" applyBorder="1" applyAlignment="1" applyProtection="1">
      <alignment horizontal="center" vertical="center"/>
    </xf>
    <xf numFmtId="4" fontId="11" fillId="4" borderId="13" xfId="1" applyNumberFormat="1" applyFont="1" applyFill="1" applyBorder="1" applyAlignment="1" applyProtection="1">
      <alignment horizontal="center" vertical="center"/>
    </xf>
    <xf numFmtId="4" fontId="5" fillId="3" borderId="11" xfId="1" applyNumberFormat="1" applyFill="1" applyBorder="1" applyAlignment="1" applyProtection="1">
      <alignment horizontal="center" vertical="center"/>
    </xf>
    <xf numFmtId="4" fontId="5" fillId="3" borderId="12" xfId="1" applyNumberFormat="1" applyFill="1" applyBorder="1" applyAlignment="1" applyProtection="1">
      <alignment horizontal="center" vertical="center"/>
    </xf>
    <xf numFmtId="4" fontId="5" fillId="3" borderId="13" xfId="1" applyNumberFormat="1" applyFill="1" applyBorder="1" applyAlignment="1" applyProtection="1">
      <alignment horizontal="center" vertical="center"/>
    </xf>
    <xf numFmtId="0" fontId="1" fillId="0" borderId="11" xfId="0" applyFont="1" applyBorder="1" applyAlignment="1" applyProtection="1">
      <alignment horizontal="right"/>
    </xf>
    <xf numFmtId="0" fontId="1" fillId="0" borderId="12" xfId="0" applyFont="1" applyBorder="1" applyAlignment="1" applyProtection="1">
      <alignment horizontal="right"/>
    </xf>
    <xf numFmtId="0" fontId="1" fillId="0" borderId="13" xfId="0" applyFont="1" applyBorder="1" applyAlignment="1" applyProtection="1">
      <alignment horizontal="right"/>
    </xf>
    <xf numFmtId="0" fontId="1"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1" fillId="3" borderId="0" xfId="0" applyFont="1" applyFill="1" applyBorder="1" applyAlignment="1" applyProtection="1">
      <alignment horizontal="center" vertical="center" wrapText="1"/>
    </xf>
    <xf numFmtId="0" fontId="1" fillId="3" borderId="0" xfId="0" applyFont="1" applyFill="1" applyBorder="1" applyAlignment="1" applyProtection="1">
      <alignment horizontal="center"/>
    </xf>
    <xf numFmtId="0" fontId="0" fillId="3" borderId="39" xfId="0" applyFill="1" applyBorder="1" applyAlignment="1" applyProtection="1">
      <alignment horizontal="center"/>
    </xf>
    <xf numFmtId="0" fontId="0" fillId="3" borderId="40" xfId="0" applyFill="1" applyBorder="1" applyAlignment="1" applyProtection="1">
      <alignment horizontal="center"/>
    </xf>
    <xf numFmtId="0" fontId="1" fillId="3" borderId="34" xfId="0" applyFont="1" applyFill="1" applyBorder="1" applyAlignment="1" applyProtection="1">
      <alignment horizontal="center" vertical="center" wrapText="1"/>
    </xf>
    <xf numFmtId="0" fontId="1" fillId="3" borderId="36" xfId="0" applyFont="1" applyFill="1" applyBorder="1" applyAlignment="1" applyProtection="1">
      <alignment horizontal="center" vertical="center" wrapText="1"/>
    </xf>
    <xf numFmtId="0" fontId="1" fillId="3" borderId="32" xfId="0" applyFont="1" applyFill="1" applyBorder="1" applyAlignment="1" applyProtection="1">
      <alignment horizontal="center" vertical="center" wrapText="1"/>
    </xf>
    <xf numFmtId="0" fontId="1" fillId="3" borderId="33" xfId="0" applyFont="1" applyFill="1" applyBorder="1" applyAlignment="1" applyProtection="1">
      <alignment horizontal="center" vertical="center" wrapText="1"/>
    </xf>
    <xf numFmtId="0" fontId="1" fillId="3" borderId="35" xfId="0" applyFont="1" applyFill="1" applyBorder="1" applyAlignment="1" applyProtection="1">
      <alignment horizontal="center" vertical="center" wrapText="1"/>
    </xf>
    <xf numFmtId="0" fontId="1" fillId="3" borderId="37" xfId="0" applyFont="1" applyFill="1" applyBorder="1" applyAlignment="1" applyProtection="1">
      <alignment horizontal="center" vertical="center" wrapText="1"/>
    </xf>
    <xf numFmtId="0" fontId="1" fillId="3" borderId="29" xfId="0" applyFont="1" applyFill="1" applyBorder="1" applyAlignment="1" applyProtection="1">
      <alignment horizontal="center" vertical="center" wrapText="1"/>
    </xf>
    <xf numFmtId="0" fontId="0" fillId="3" borderId="30" xfId="0" applyFill="1" applyBorder="1" applyAlignment="1" applyProtection="1">
      <alignment horizontal="center" vertical="center" wrapText="1"/>
    </xf>
    <xf numFmtId="0" fontId="0" fillId="3" borderId="31" xfId="0" applyFill="1" applyBorder="1" applyAlignment="1" applyProtection="1">
      <alignment horizontal="center" vertical="center" wrapText="1"/>
    </xf>
    <xf numFmtId="0" fontId="0" fillId="3" borderId="11" xfId="0" applyFill="1" applyBorder="1" applyAlignment="1" applyProtection="1">
      <alignment horizontal="left"/>
    </xf>
    <xf numFmtId="0" fontId="0" fillId="3" borderId="12" xfId="0" applyFill="1" applyBorder="1" applyAlignment="1" applyProtection="1">
      <alignment horizontal="left"/>
    </xf>
    <xf numFmtId="0" fontId="0" fillId="3" borderId="13" xfId="0" applyFill="1" applyBorder="1" applyAlignment="1" applyProtection="1">
      <alignment horizontal="left"/>
    </xf>
    <xf numFmtId="0" fontId="1" fillId="3" borderId="30" xfId="0" applyFont="1" applyFill="1" applyBorder="1" applyAlignment="1" applyProtection="1">
      <alignment horizontal="center" vertical="center" wrapText="1"/>
    </xf>
    <xf numFmtId="0" fontId="1" fillId="3" borderId="31" xfId="0" applyFont="1" applyFill="1" applyBorder="1" applyAlignment="1" applyProtection="1">
      <alignment horizontal="center" vertical="center" wrapText="1"/>
    </xf>
    <xf numFmtId="0" fontId="0" fillId="3" borderId="33" xfId="0" applyFill="1" applyBorder="1" applyAlignment="1" applyProtection="1">
      <alignment horizontal="center" vertical="center" wrapText="1"/>
    </xf>
    <xf numFmtId="0" fontId="0" fillId="3" borderId="37" xfId="0" applyFill="1" applyBorder="1" applyAlignment="1" applyProtection="1">
      <alignment horizontal="center" vertical="center" wrapText="1"/>
    </xf>
    <xf numFmtId="164" fontId="0" fillId="3" borderId="32" xfId="0" applyNumberFormat="1" applyFill="1" applyBorder="1" applyAlignment="1" applyProtection="1">
      <alignment horizontal="center" wrapText="1"/>
    </xf>
    <xf numFmtId="164" fontId="0" fillId="3" borderId="33" xfId="0" applyNumberFormat="1" applyFill="1" applyBorder="1" applyAlignment="1" applyProtection="1">
      <alignment horizontal="center" wrapText="1"/>
    </xf>
    <xf numFmtId="0" fontId="0" fillId="3" borderId="34" xfId="0" applyFill="1" applyBorder="1" applyAlignment="1" applyProtection="1">
      <alignment horizontal="center" wrapText="1"/>
    </xf>
    <xf numFmtId="0" fontId="0" fillId="3" borderId="36" xfId="0" applyFill="1" applyBorder="1" applyAlignment="1" applyProtection="1">
      <alignment horizontal="center" wrapText="1"/>
    </xf>
    <xf numFmtId="0" fontId="0" fillId="3" borderId="35" xfId="0" applyFill="1" applyBorder="1" applyAlignment="1" applyProtection="1">
      <alignment horizontal="center" wrapText="1"/>
    </xf>
    <xf numFmtId="0" fontId="0" fillId="3" borderId="37" xfId="0" applyFill="1" applyBorder="1" applyAlignment="1" applyProtection="1">
      <alignment horizontal="center" wrapText="1"/>
    </xf>
    <xf numFmtId="0" fontId="1" fillId="0" borderId="8" xfId="0" applyFont="1" applyBorder="1" applyAlignment="1" applyProtection="1">
      <alignment horizontal="right"/>
    </xf>
    <xf numFmtId="0" fontId="1" fillId="0" borderId="9" xfId="0" applyFont="1" applyBorder="1" applyAlignment="1" applyProtection="1">
      <alignment horizontal="right"/>
    </xf>
    <xf numFmtId="0" fontId="1" fillId="0" borderId="10" xfId="0" applyFont="1" applyBorder="1" applyAlignment="1" applyProtection="1">
      <alignment horizontal="right"/>
    </xf>
    <xf numFmtId="0" fontId="1" fillId="0" borderId="5"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0" fillId="0" borderId="11" xfId="0" applyBorder="1" applyAlignment="1" applyProtection="1">
      <alignment horizontal="left" wrapText="1"/>
    </xf>
    <xf numFmtId="0" fontId="0" fillId="0" borderId="12" xfId="0" applyBorder="1" applyAlignment="1" applyProtection="1">
      <alignment horizontal="left" wrapText="1"/>
    </xf>
    <xf numFmtId="0" fontId="0" fillId="0" borderId="13" xfId="0" applyBorder="1" applyAlignment="1" applyProtection="1">
      <alignment horizontal="left" wrapText="1"/>
    </xf>
    <xf numFmtId="0" fontId="0" fillId="3" borderId="0" xfId="0" applyFill="1" applyAlignment="1" applyProtection="1">
      <alignment horizontal="left"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11" xfId="0" applyFont="1" applyBorder="1" applyAlignment="1" applyProtection="1">
      <alignment horizontal="right" vertical="center" wrapText="1"/>
    </xf>
    <xf numFmtId="0" fontId="1" fillId="0" borderId="12" xfId="0" applyFont="1" applyBorder="1" applyAlignment="1" applyProtection="1">
      <alignment horizontal="right" vertical="center" wrapText="1"/>
    </xf>
    <xf numFmtId="0" fontId="1" fillId="0" borderId="13" xfId="0" applyFont="1" applyBorder="1" applyAlignment="1" applyProtection="1">
      <alignment horizontal="right" vertical="center" wrapText="1"/>
    </xf>
    <xf numFmtId="4" fontId="0" fillId="4" borderId="11" xfId="0" applyNumberFormat="1" applyFill="1" applyBorder="1" applyAlignment="1" applyProtection="1">
      <alignment horizontal="center"/>
    </xf>
    <xf numFmtId="4" fontId="0" fillId="4" borderId="13" xfId="0" applyNumberFormat="1" applyFill="1" applyBorder="1" applyAlignment="1" applyProtection="1">
      <alignment horizontal="center"/>
    </xf>
    <xf numFmtId="0" fontId="6" fillId="3" borderId="0" xfId="2" quotePrefix="1" applyFill="1" applyAlignment="1" applyProtection="1">
      <alignment horizontal="center" vertical="center"/>
    </xf>
    <xf numFmtId="0" fontId="6" fillId="3" borderId="0" xfId="2" applyFill="1" applyAlignment="1" applyProtection="1">
      <alignment horizontal="center" vertical="center"/>
    </xf>
  </cellXfs>
  <cellStyles count="3">
    <cellStyle name="Eingabe" xfId="1" builtinId="20" customBuiltin="1"/>
    <cellStyle name="Link" xfId="2" builtinId="8"/>
    <cellStyle name="Standard" xfId="0" builtinId="0"/>
  </cellStyles>
  <dxfs count="429">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0"/>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rgb="FF9C0006"/>
      </font>
      <fill>
        <patternFill>
          <bgColor rgb="FFFFC7CE"/>
        </patternFill>
      </fill>
    </dxf>
    <dxf>
      <font>
        <color rgb="FF006100"/>
      </font>
      <fill>
        <patternFill>
          <bgColor rgb="FFC6EFCE"/>
        </patternFill>
      </fill>
    </dxf>
    <dxf>
      <font>
        <color rgb="FF9C0006"/>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theme="5" tint="0.79998168889431442"/>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612"/>
  <sheetViews>
    <sheetView tabSelected="1" zoomScaleNormal="100" workbookViewId="0"/>
  </sheetViews>
  <sheetFormatPr baseColWidth="10" defaultColWidth="8.88671875" defaultRowHeight="14.4"/>
  <cols>
    <col min="1" max="1" width="7.6640625" style="8" customWidth="1"/>
    <col min="2" max="3" width="20.6640625" style="8" customWidth="1"/>
    <col min="4" max="4" width="7.33203125" style="8" customWidth="1"/>
    <col min="5" max="5" width="22.6640625" style="8" customWidth="1"/>
    <col min="6" max="6" width="10.33203125" style="8" customWidth="1"/>
    <col min="7" max="7" width="19.6640625" style="8" customWidth="1"/>
    <col min="8" max="8" width="7.6640625" style="8" customWidth="1"/>
    <col min="9" max="9" width="15.44140625" style="8" hidden="1" customWidth="1"/>
    <col min="10" max="11" width="21.6640625" style="8" hidden="1" customWidth="1"/>
    <col min="12" max="12" width="8.88671875" style="8" hidden="1" customWidth="1"/>
    <col min="13" max="13" width="12.44140625" style="8" hidden="1" customWidth="1"/>
    <col min="14" max="14" width="11.33203125" style="159" hidden="1" customWidth="1"/>
    <col min="15" max="15" width="5.88671875" style="8" hidden="1" customWidth="1"/>
    <col min="16" max="16" width="11.33203125" style="8" hidden="1" customWidth="1"/>
    <col min="17" max="17" width="4.6640625" style="8" hidden="1" customWidth="1"/>
    <col min="18" max="18" width="11.33203125" style="159" hidden="1" customWidth="1"/>
    <col min="19" max="19" width="6.6640625" style="8" hidden="1" customWidth="1"/>
    <col min="20" max="20" width="11.6640625" style="72" hidden="1" customWidth="1"/>
    <col min="21" max="22" width="8.88671875" style="8" hidden="1" customWidth="1"/>
    <col min="23" max="23" width="0" style="8" hidden="1" customWidth="1"/>
    <col min="24" max="16384" width="8.88671875" style="8"/>
  </cols>
  <sheetData>
    <row r="1" spans="1:46" ht="28.95" customHeight="1">
      <c r="A1" s="5"/>
      <c r="B1" s="232" t="s">
        <v>16</v>
      </c>
      <c r="C1" s="232"/>
      <c r="D1" s="48"/>
      <c r="E1" s="48"/>
      <c r="F1" s="48"/>
      <c r="G1" s="5"/>
      <c r="H1" s="5"/>
      <c r="I1" s="5"/>
      <c r="J1" s="5"/>
      <c r="K1" s="5"/>
      <c r="L1" s="5"/>
      <c r="M1" s="5"/>
      <c r="N1" s="31"/>
      <c r="O1" s="5"/>
      <c r="P1" s="5"/>
      <c r="Q1" s="5"/>
      <c r="R1" s="31"/>
      <c r="S1" s="5"/>
      <c r="T1" s="71"/>
      <c r="U1" s="5"/>
      <c r="V1" s="5"/>
      <c r="W1" s="5"/>
      <c r="X1" s="5"/>
      <c r="Y1" s="5"/>
      <c r="Z1" s="5"/>
      <c r="AA1" s="5"/>
      <c r="AB1" s="5"/>
      <c r="AC1" s="5"/>
      <c r="AD1" s="5"/>
      <c r="AE1" s="5"/>
      <c r="AF1" s="5"/>
      <c r="AG1" s="5"/>
      <c r="AH1" s="5"/>
      <c r="AI1" s="5"/>
      <c r="AJ1" s="5"/>
      <c r="AK1" s="5"/>
      <c r="AL1" s="5"/>
      <c r="AM1" s="5"/>
      <c r="AN1" s="5"/>
      <c r="AO1" s="5"/>
      <c r="AP1" s="5"/>
      <c r="AQ1" s="5"/>
      <c r="AR1" s="5"/>
      <c r="AS1" s="5"/>
      <c r="AT1" s="5"/>
    </row>
    <row r="2" spans="1:46">
      <c r="A2" s="5"/>
      <c r="B2" s="5"/>
      <c r="C2" s="5"/>
      <c r="D2" s="5"/>
      <c r="E2" s="5"/>
      <c r="F2" s="5"/>
      <c r="G2" s="5"/>
      <c r="H2" s="5"/>
      <c r="I2" s="5"/>
      <c r="J2" s="5"/>
      <c r="K2" s="5"/>
      <c r="L2" s="5"/>
      <c r="M2" s="5"/>
      <c r="N2" s="31"/>
      <c r="O2" s="5"/>
      <c r="P2" s="5"/>
      <c r="Q2" s="5"/>
      <c r="R2" s="31"/>
      <c r="S2" s="5"/>
      <c r="T2" s="71"/>
      <c r="U2" s="5"/>
      <c r="V2" s="5"/>
      <c r="W2" s="5"/>
      <c r="X2" s="5"/>
      <c r="Y2" s="5"/>
      <c r="Z2" s="5"/>
      <c r="AA2" s="5"/>
      <c r="AB2" s="5"/>
      <c r="AC2" s="5"/>
      <c r="AD2" s="5"/>
      <c r="AE2" s="5"/>
      <c r="AF2" s="5"/>
      <c r="AG2" s="5"/>
      <c r="AH2" s="5"/>
      <c r="AI2" s="5"/>
      <c r="AJ2" s="5"/>
      <c r="AK2" s="5"/>
      <c r="AL2" s="5"/>
      <c r="AM2" s="5"/>
      <c r="AN2" s="5"/>
      <c r="AO2" s="5"/>
      <c r="AP2" s="5"/>
      <c r="AQ2" s="5"/>
      <c r="AR2" s="5"/>
      <c r="AS2" s="5"/>
      <c r="AT2" s="5"/>
    </row>
    <row r="3" spans="1:46">
      <c r="A3" s="5"/>
      <c r="B3" s="10"/>
      <c r="C3" s="5" t="s">
        <v>8</v>
      </c>
      <c r="D3" s="5"/>
      <c r="E3" s="5"/>
      <c r="F3" s="5"/>
      <c r="G3" s="239" t="s">
        <v>134</v>
      </c>
      <c r="H3" s="5"/>
      <c r="I3" s="5"/>
      <c r="J3" s="5"/>
      <c r="K3" s="5"/>
      <c r="L3" s="5"/>
      <c r="M3" s="5"/>
      <c r="N3" s="31"/>
      <c r="O3" s="5"/>
      <c r="P3" s="5"/>
      <c r="Q3" s="5"/>
      <c r="R3" s="31"/>
      <c r="S3" s="5"/>
      <c r="T3" s="71"/>
      <c r="U3" s="5"/>
      <c r="V3" s="5"/>
      <c r="W3" s="5"/>
      <c r="X3" s="5"/>
      <c r="Y3" s="5"/>
      <c r="Z3" s="5"/>
      <c r="AA3" s="5"/>
      <c r="AB3" s="5"/>
      <c r="AC3" s="5"/>
      <c r="AD3" s="5"/>
      <c r="AE3" s="5"/>
      <c r="AF3" s="5"/>
      <c r="AG3" s="5"/>
      <c r="AH3" s="5"/>
      <c r="AI3" s="5"/>
      <c r="AJ3" s="5"/>
      <c r="AK3" s="5"/>
      <c r="AL3" s="5"/>
      <c r="AM3" s="5"/>
      <c r="AN3" s="5"/>
      <c r="AO3" s="5"/>
      <c r="AP3" s="5"/>
      <c r="AQ3" s="5"/>
      <c r="AR3" s="5"/>
      <c r="AS3" s="5"/>
      <c r="AT3" s="5"/>
    </row>
    <row r="4" spans="1:46">
      <c r="A4" s="5"/>
      <c r="B4" s="93"/>
      <c r="C4" s="5" t="s">
        <v>25</v>
      </c>
      <c r="D4" s="5"/>
      <c r="E4" s="5"/>
      <c r="F4" s="5"/>
      <c r="G4" s="240"/>
      <c r="H4" s="5"/>
      <c r="I4" s="5"/>
      <c r="J4" s="5"/>
      <c r="K4" s="5"/>
      <c r="L4" s="5"/>
      <c r="M4" s="5"/>
      <c r="N4" s="31"/>
      <c r="O4" s="5"/>
      <c r="P4" s="5"/>
      <c r="Q4" s="5"/>
      <c r="R4" s="31"/>
      <c r="S4" s="5"/>
      <c r="T4" s="71"/>
      <c r="U4" s="5"/>
      <c r="V4" s="5"/>
      <c r="W4" s="5"/>
      <c r="X4" s="5"/>
      <c r="Y4" s="5"/>
      <c r="Z4" s="5"/>
      <c r="AA4" s="5"/>
      <c r="AB4" s="5"/>
      <c r="AC4" s="5"/>
      <c r="AD4" s="5"/>
      <c r="AE4" s="5"/>
      <c r="AF4" s="5"/>
      <c r="AG4" s="5"/>
      <c r="AH4" s="5"/>
      <c r="AI4" s="5"/>
      <c r="AJ4" s="5"/>
      <c r="AK4" s="5"/>
      <c r="AL4" s="5"/>
      <c r="AM4" s="5"/>
      <c r="AN4" s="5"/>
      <c r="AO4" s="5"/>
      <c r="AP4" s="5"/>
      <c r="AQ4" s="5"/>
      <c r="AR4" s="5"/>
      <c r="AS4" s="5"/>
      <c r="AT4" s="5"/>
    </row>
    <row r="5" spans="1:46" ht="15" thickBot="1">
      <c r="A5" s="5"/>
      <c r="B5" s="5"/>
      <c r="C5" s="5"/>
      <c r="D5" s="5"/>
      <c r="E5" s="5"/>
      <c r="F5" s="5"/>
      <c r="G5" s="5"/>
      <c r="H5" s="5"/>
      <c r="I5" s="5"/>
      <c r="J5" s="5"/>
      <c r="K5" s="5"/>
      <c r="L5" s="5"/>
      <c r="M5" s="5"/>
      <c r="N5" s="31"/>
      <c r="O5" s="5"/>
      <c r="P5" s="5"/>
      <c r="Q5" s="5"/>
      <c r="R5" s="31"/>
      <c r="S5" s="5"/>
      <c r="T5" s="71"/>
      <c r="U5" s="5"/>
      <c r="V5" s="5"/>
      <c r="W5" s="5"/>
      <c r="X5" s="5"/>
      <c r="Y5" s="5"/>
      <c r="Z5" s="5"/>
      <c r="AA5" s="5"/>
      <c r="AB5" s="5"/>
      <c r="AC5" s="5"/>
      <c r="AD5" s="5"/>
      <c r="AE5" s="5"/>
      <c r="AF5" s="5"/>
      <c r="AG5" s="5"/>
      <c r="AH5" s="5"/>
      <c r="AI5" s="5"/>
      <c r="AJ5" s="5"/>
      <c r="AK5" s="5"/>
      <c r="AL5" s="5"/>
      <c r="AM5" s="5"/>
      <c r="AN5" s="5"/>
      <c r="AO5" s="5"/>
      <c r="AP5" s="5"/>
      <c r="AQ5" s="5"/>
      <c r="AR5" s="5"/>
      <c r="AS5" s="5"/>
      <c r="AT5" s="5"/>
    </row>
    <row r="6" spans="1:46" ht="15" thickBot="1">
      <c r="A6" s="5"/>
      <c r="B6" s="236" t="s">
        <v>31</v>
      </c>
      <c r="C6" s="230"/>
      <c r="D6" s="231"/>
      <c r="E6" s="233"/>
      <c r="F6" s="234"/>
      <c r="G6" s="235"/>
      <c r="H6" s="5"/>
      <c r="I6" s="5"/>
      <c r="J6" s="5"/>
      <c r="K6" s="5"/>
      <c r="L6" s="5"/>
      <c r="M6" s="5"/>
      <c r="N6" s="31"/>
      <c r="O6" s="5"/>
      <c r="P6" s="5"/>
      <c r="Q6" s="5"/>
      <c r="R6" s="31"/>
      <c r="S6" s="5"/>
      <c r="T6" s="71"/>
      <c r="U6" s="5"/>
      <c r="V6" s="5"/>
      <c r="W6" s="5"/>
      <c r="X6" s="5"/>
      <c r="Y6" s="5"/>
      <c r="Z6" s="5"/>
      <c r="AA6" s="5"/>
      <c r="AB6" s="5"/>
      <c r="AC6" s="5"/>
      <c r="AD6" s="5"/>
      <c r="AE6" s="5"/>
      <c r="AF6" s="5"/>
      <c r="AG6" s="5"/>
      <c r="AH6" s="5"/>
      <c r="AI6" s="5"/>
      <c r="AJ6" s="5"/>
      <c r="AK6" s="5"/>
      <c r="AL6" s="5"/>
      <c r="AM6" s="5"/>
      <c r="AN6" s="5"/>
      <c r="AO6" s="5"/>
      <c r="AP6" s="5"/>
      <c r="AQ6" s="5"/>
      <c r="AR6" s="5"/>
      <c r="AS6" s="5"/>
      <c r="AT6" s="5"/>
    </row>
    <row r="7" spans="1:46" ht="15" thickBot="1">
      <c r="A7" s="5"/>
      <c r="B7" s="236" t="s">
        <v>30</v>
      </c>
      <c r="C7" s="230"/>
      <c r="D7" s="231"/>
      <c r="E7" s="233"/>
      <c r="F7" s="234"/>
      <c r="G7" s="235"/>
      <c r="H7" s="5"/>
      <c r="I7" s="5"/>
      <c r="J7" s="5"/>
      <c r="K7" s="5"/>
      <c r="L7" s="5"/>
      <c r="M7" s="5"/>
      <c r="N7" s="31"/>
      <c r="O7" s="5"/>
      <c r="P7" s="5"/>
      <c r="Q7" s="5"/>
      <c r="R7" s="31"/>
      <c r="S7" s="5"/>
      <c r="T7" s="71"/>
      <c r="U7" s="5"/>
      <c r="V7" s="5"/>
      <c r="W7" s="5"/>
      <c r="X7" s="5"/>
      <c r="Y7" s="5"/>
      <c r="Z7" s="5"/>
      <c r="AA7" s="5"/>
      <c r="AB7" s="5"/>
      <c r="AC7" s="5"/>
      <c r="AD7" s="5"/>
      <c r="AE7" s="5"/>
      <c r="AF7" s="5"/>
      <c r="AG7" s="5"/>
      <c r="AH7" s="5"/>
      <c r="AI7" s="5"/>
      <c r="AJ7" s="5"/>
      <c r="AK7" s="5"/>
      <c r="AL7" s="5"/>
      <c r="AM7" s="5"/>
      <c r="AN7" s="5"/>
      <c r="AO7" s="5"/>
      <c r="AP7" s="5"/>
      <c r="AQ7" s="5"/>
      <c r="AR7" s="5"/>
      <c r="AS7" s="5"/>
      <c r="AT7" s="5"/>
    </row>
    <row r="8" spans="1:46" ht="15" thickBot="1">
      <c r="A8" s="5"/>
      <c r="B8" s="236" t="s">
        <v>33</v>
      </c>
      <c r="C8" s="230"/>
      <c r="D8" s="231"/>
      <c r="E8" s="233"/>
      <c r="F8" s="234"/>
      <c r="G8" s="235"/>
      <c r="H8" s="5"/>
      <c r="I8" s="5"/>
      <c r="J8" s="5"/>
      <c r="K8" s="5"/>
      <c r="L8" s="5"/>
      <c r="M8" s="5"/>
      <c r="N8" s="31"/>
      <c r="O8" s="5"/>
      <c r="P8" s="5"/>
      <c r="Q8" s="5"/>
      <c r="R8" s="31"/>
      <c r="S8" s="5"/>
      <c r="T8" s="71"/>
      <c r="U8" s="5"/>
      <c r="V8" s="5"/>
      <c r="W8" s="5"/>
      <c r="X8" s="5"/>
      <c r="Y8" s="5"/>
      <c r="Z8" s="5"/>
      <c r="AA8" s="5"/>
      <c r="AB8" s="5"/>
      <c r="AC8" s="5"/>
      <c r="AD8" s="5"/>
      <c r="AE8" s="5"/>
      <c r="AF8" s="5"/>
      <c r="AG8" s="5"/>
      <c r="AH8" s="5"/>
      <c r="AI8" s="5"/>
      <c r="AJ8" s="5"/>
      <c r="AK8" s="5"/>
      <c r="AL8" s="5"/>
      <c r="AM8" s="5"/>
      <c r="AN8" s="5"/>
      <c r="AO8" s="5"/>
      <c r="AP8" s="5"/>
      <c r="AQ8" s="5"/>
      <c r="AR8" s="5"/>
      <c r="AS8" s="5"/>
      <c r="AT8" s="5"/>
    </row>
    <row r="9" spans="1:46" ht="15" thickBot="1">
      <c r="A9" s="5"/>
      <c r="B9" s="236" t="s">
        <v>32</v>
      </c>
      <c r="C9" s="230"/>
      <c r="D9" s="231"/>
      <c r="E9" s="233"/>
      <c r="F9" s="234"/>
      <c r="G9" s="235"/>
      <c r="H9" s="5"/>
      <c r="I9" s="5"/>
      <c r="J9" s="5"/>
      <c r="K9" s="5"/>
      <c r="L9" s="5"/>
      <c r="M9" s="5"/>
      <c r="N9" s="31"/>
      <c r="O9" s="5"/>
      <c r="P9" s="5"/>
      <c r="Q9" s="5"/>
      <c r="R9" s="31"/>
      <c r="S9" s="5"/>
      <c r="T9" s="71"/>
      <c r="U9" s="5"/>
      <c r="V9" s="5"/>
      <c r="W9" s="5"/>
      <c r="X9" s="5"/>
      <c r="Y9" s="5"/>
      <c r="Z9" s="5"/>
      <c r="AA9" s="5"/>
      <c r="AB9" s="5"/>
      <c r="AC9" s="5"/>
      <c r="AD9" s="5"/>
      <c r="AE9" s="5"/>
      <c r="AF9" s="5"/>
      <c r="AG9" s="5"/>
      <c r="AH9" s="5"/>
      <c r="AI9" s="5"/>
      <c r="AJ9" s="5"/>
      <c r="AK9" s="5"/>
      <c r="AL9" s="5"/>
      <c r="AM9" s="5"/>
      <c r="AN9" s="5"/>
      <c r="AO9" s="5"/>
      <c r="AP9" s="5"/>
      <c r="AQ9" s="5"/>
      <c r="AR9" s="5"/>
      <c r="AS9" s="5"/>
      <c r="AT9" s="5"/>
    </row>
    <row r="10" spans="1:46" ht="15" thickBot="1">
      <c r="A10" s="5"/>
      <c r="B10" s="41"/>
      <c r="C10" s="41"/>
      <c r="D10" s="64"/>
      <c r="E10" s="5"/>
      <c r="F10" s="5"/>
      <c r="G10" s="5"/>
      <c r="H10" s="5"/>
      <c r="I10" s="5"/>
      <c r="J10" s="5"/>
      <c r="K10" s="5"/>
      <c r="L10" s="5"/>
      <c r="M10" s="5"/>
      <c r="N10" s="31"/>
      <c r="O10" s="5"/>
      <c r="P10" s="5"/>
      <c r="Q10" s="5"/>
      <c r="R10" s="31"/>
      <c r="S10" s="5"/>
      <c r="T10" s="71"/>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row>
    <row r="11" spans="1:46" ht="15" thickBot="1">
      <c r="A11" s="5"/>
      <c r="B11" s="236" t="s">
        <v>87</v>
      </c>
      <c r="C11" s="230"/>
      <c r="D11" s="230"/>
      <c r="E11" s="231"/>
      <c r="F11" s="207"/>
      <c r="G11" s="208"/>
      <c r="H11" s="5"/>
      <c r="I11" s="5"/>
      <c r="J11" s="5"/>
      <c r="K11" s="5"/>
      <c r="L11" s="5"/>
      <c r="M11" s="5"/>
      <c r="N11" s="31"/>
      <c r="O11" s="5"/>
      <c r="P11" s="5"/>
      <c r="Q11" s="5"/>
      <c r="R11" s="31"/>
      <c r="S11" s="5"/>
      <c r="T11" s="71"/>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row>
    <row r="12" spans="1:46" ht="15" thickBot="1">
      <c r="A12" s="5"/>
      <c r="B12" s="5"/>
      <c r="C12" s="5"/>
      <c r="D12" s="5"/>
      <c r="E12" s="5"/>
      <c r="F12" s="5"/>
      <c r="G12" s="5"/>
      <c r="H12" s="5"/>
      <c r="I12" s="5"/>
      <c r="J12" s="5"/>
      <c r="K12" s="5"/>
      <c r="L12" s="5"/>
      <c r="M12" s="5"/>
      <c r="N12" s="31"/>
      <c r="O12" s="5"/>
      <c r="P12" s="5"/>
      <c r="Q12" s="5"/>
      <c r="R12" s="31"/>
      <c r="S12" s="5"/>
      <c r="T12" s="71"/>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row>
    <row r="13" spans="1:46" ht="15" thickBot="1">
      <c r="A13" s="5"/>
      <c r="B13" s="236" t="s">
        <v>82</v>
      </c>
      <c r="C13" s="230"/>
      <c r="D13" s="230"/>
      <c r="E13" s="231"/>
      <c r="F13" s="237"/>
      <c r="G13" s="238"/>
      <c r="H13" s="5"/>
      <c r="I13" s="5"/>
      <c r="J13" s="5"/>
      <c r="K13" s="5"/>
      <c r="L13" s="5"/>
      <c r="M13" s="5"/>
      <c r="N13" s="31"/>
      <c r="O13" s="5"/>
      <c r="P13" s="5"/>
      <c r="Q13" s="5"/>
      <c r="R13" s="31"/>
      <c r="S13" s="5"/>
      <c r="T13" s="71"/>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row>
    <row r="14" spans="1:46">
      <c r="A14" s="5"/>
      <c r="B14" s="79"/>
      <c r="C14" s="79"/>
      <c r="D14" s="79"/>
      <c r="E14" s="5"/>
      <c r="F14" s="5"/>
      <c r="G14" s="5"/>
      <c r="H14" s="5"/>
      <c r="I14" s="5"/>
      <c r="J14" s="5"/>
      <c r="K14" s="5"/>
      <c r="L14" s="5"/>
      <c r="M14" s="5"/>
      <c r="N14" s="31"/>
      <c r="O14" s="5"/>
      <c r="P14" s="5"/>
      <c r="Q14" s="5"/>
      <c r="R14" s="31"/>
      <c r="S14" s="5"/>
      <c r="T14" s="71"/>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row>
    <row r="15" spans="1:46" ht="16.2" thickBot="1">
      <c r="A15" s="5"/>
      <c r="B15" s="5"/>
      <c r="C15" s="5"/>
      <c r="D15" s="5"/>
      <c r="E15" s="5"/>
      <c r="F15" s="5"/>
      <c r="G15" s="5"/>
      <c r="H15" s="49"/>
      <c r="I15" s="49"/>
      <c r="J15" s="5"/>
      <c r="K15" s="5"/>
      <c r="L15" s="5"/>
      <c r="M15" s="5"/>
      <c r="N15" s="31"/>
      <c r="O15" s="5"/>
      <c r="P15" s="5"/>
      <c r="Q15" s="5"/>
      <c r="R15" s="31"/>
      <c r="S15" s="5"/>
      <c r="T15" s="71"/>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row>
    <row r="16" spans="1:46" s="170" customFormat="1" ht="21.6" customHeight="1" thickBot="1">
      <c r="A16" s="166"/>
      <c r="B16" s="167" t="s">
        <v>70</v>
      </c>
      <c r="C16" s="213" t="s">
        <v>147</v>
      </c>
      <c r="D16" s="214"/>
      <c r="E16" s="167" t="s">
        <v>11</v>
      </c>
      <c r="F16" s="213"/>
      <c r="G16" s="214"/>
      <c r="H16" s="166"/>
      <c r="I16" s="166"/>
      <c r="J16" s="166"/>
      <c r="K16" s="166"/>
      <c r="L16" s="166"/>
      <c r="M16" s="166"/>
      <c r="N16" s="168"/>
      <c r="O16" s="166"/>
      <c r="P16" s="166"/>
      <c r="Q16" s="166"/>
      <c r="R16" s="168"/>
      <c r="S16" s="166"/>
      <c r="T16" s="169"/>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row>
    <row r="17" spans="1:46" ht="15" thickBot="1">
      <c r="A17" s="5"/>
      <c r="B17" s="5"/>
      <c r="C17" s="5"/>
      <c r="D17" s="5"/>
      <c r="E17" s="5"/>
      <c r="F17" s="5"/>
      <c r="G17" s="5"/>
      <c r="H17" s="5"/>
      <c r="I17" s="5"/>
      <c r="J17" s="5"/>
      <c r="K17" s="5"/>
      <c r="L17" s="5"/>
      <c r="M17" s="5"/>
      <c r="N17" s="31"/>
      <c r="O17" s="5"/>
      <c r="P17" s="5"/>
      <c r="Q17" s="5"/>
      <c r="R17" s="31"/>
      <c r="S17" s="5"/>
      <c r="T17" s="71"/>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row>
    <row r="18" spans="1:46" ht="27.6" customHeight="1" thickBot="1">
      <c r="A18" s="5"/>
      <c r="B18" s="5"/>
      <c r="C18" s="5"/>
      <c r="D18" s="5"/>
      <c r="E18" s="5"/>
      <c r="F18" s="5"/>
      <c r="G18" s="125" t="s">
        <v>69</v>
      </c>
      <c r="H18" s="5"/>
      <c r="I18" s="5"/>
      <c r="J18" s="5"/>
      <c r="K18" s="5"/>
      <c r="L18" s="5"/>
      <c r="M18" s="5"/>
      <c r="N18" s="31"/>
      <c r="O18" s="5"/>
      <c r="P18" s="5"/>
      <c r="Q18" s="5"/>
      <c r="R18" s="31"/>
      <c r="S18" s="5"/>
      <c r="T18" s="71"/>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row>
    <row r="19" spans="1:46" ht="72" customHeight="1" thickBot="1">
      <c r="A19" s="5"/>
      <c r="B19" s="229" t="s">
        <v>118</v>
      </c>
      <c r="C19" s="230"/>
      <c r="D19" s="230"/>
      <c r="E19" s="231"/>
      <c r="F19" s="153" t="str">
        <f>IF(AND(ISBLANK(B21)=TRUE,ISBLANK(B23)=TRUE),"",IF(ISBLANK(B21)=TRUE,SUM(B23:E23)/COUNT(B23:E23),SUM(B21:E21)/COUNT(B21:E21)))</f>
        <v/>
      </c>
      <c r="G19" s="107" t="s">
        <v>60</v>
      </c>
      <c r="H19" s="5"/>
      <c r="I19" s="157">
        <f>ROW()</f>
        <v>19</v>
      </c>
      <c r="J19" s="5"/>
      <c r="K19" s="5"/>
      <c r="L19" s="5"/>
      <c r="M19" s="5"/>
      <c r="N19" s="31"/>
      <c r="O19" s="5"/>
      <c r="P19" s="5"/>
      <c r="Q19" s="5"/>
      <c r="R19" s="31"/>
      <c r="S19" s="5"/>
      <c r="T19" s="71"/>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row>
    <row r="20" spans="1:46" ht="60" customHeight="1" thickBot="1">
      <c r="A20" s="5"/>
      <c r="B20" s="185" t="s">
        <v>130</v>
      </c>
      <c r="C20" s="225" t="s">
        <v>124</v>
      </c>
      <c r="D20" s="224"/>
      <c r="E20" s="185" t="s">
        <v>125</v>
      </c>
      <c r="F20" s="66"/>
      <c r="G20" s="5"/>
      <c r="H20" s="5"/>
      <c r="I20" s="157">
        <f>I19</f>
        <v>19</v>
      </c>
      <c r="J20" s="5"/>
      <c r="K20" s="5"/>
      <c r="L20" s="5"/>
      <c r="M20" s="5"/>
      <c r="N20" s="31"/>
      <c r="O20" s="5"/>
      <c r="P20" s="5"/>
      <c r="Q20" s="5"/>
      <c r="R20" s="31"/>
      <c r="S20" s="5"/>
      <c r="T20" s="71"/>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row>
    <row r="21" spans="1:46" ht="15" thickBot="1">
      <c r="A21" s="5"/>
      <c r="B21" s="106"/>
      <c r="C21" s="207"/>
      <c r="D21" s="208"/>
      <c r="E21" s="106"/>
      <c r="F21" s="5"/>
      <c r="G21" s="5"/>
      <c r="H21" s="5"/>
      <c r="I21" s="157">
        <f t="shared" ref="I21:I43" si="0">I20</f>
        <v>19</v>
      </c>
      <c r="J21" s="5"/>
      <c r="K21" s="5"/>
      <c r="L21" s="5"/>
      <c r="M21" s="5"/>
      <c r="N21" s="31"/>
      <c r="O21" s="5"/>
      <c r="P21" s="5"/>
      <c r="Q21" s="5"/>
      <c r="R21" s="31"/>
      <c r="S21" s="5"/>
      <c r="T21" s="71"/>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row>
    <row r="22" spans="1:46" ht="28.95" customHeight="1" thickBot="1">
      <c r="A22" s="5"/>
      <c r="B22" s="51" t="s">
        <v>0</v>
      </c>
      <c r="C22" s="225" t="s">
        <v>1</v>
      </c>
      <c r="D22" s="226"/>
      <c r="E22" s="51" t="s">
        <v>2</v>
      </c>
      <c r="F22" s="65"/>
      <c r="G22" s="5"/>
      <c r="H22" s="5"/>
      <c r="I22" s="157">
        <f t="shared" si="0"/>
        <v>19</v>
      </c>
      <c r="J22" s="5"/>
      <c r="K22" s="5"/>
      <c r="L22" s="5"/>
      <c r="M22" s="5"/>
      <c r="N22" s="31"/>
      <c r="O22" s="5"/>
      <c r="P22" s="5"/>
      <c r="Q22" s="5"/>
      <c r="R22" s="31"/>
      <c r="S22" s="5"/>
      <c r="T22" s="71"/>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row>
    <row r="23" spans="1:46" ht="15" thickBot="1">
      <c r="A23" s="5"/>
      <c r="B23" s="106"/>
      <c r="C23" s="207"/>
      <c r="D23" s="208"/>
      <c r="E23" s="106"/>
      <c r="F23" s="5"/>
      <c r="G23" s="5"/>
      <c r="H23" s="5"/>
      <c r="I23" s="157">
        <f t="shared" si="0"/>
        <v>19</v>
      </c>
      <c r="J23" s="5"/>
      <c r="K23" s="5"/>
      <c r="L23" s="5"/>
      <c r="M23" s="5"/>
      <c r="N23" s="31"/>
      <c r="O23" s="5"/>
      <c r="P23" s="5"/>
      <c r="Q23" s="5"/>
      <c r="R23" s="31"/>
      <c r="S23" s="5"/>
      <c r="T23" s="71"/>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row>
    <row r="24" spans="1:46" ht="57" customHeight="1" thickBot="1">
      <c r="A24" s="5"/>
      <c r="B24" s="52" t="s">
        <v>27</v>
      </c>
      <c r="C24" s="151" t="s">
        <v>73</v>
      </c>
      <c r="D24" s="152" t="s">
        <v>72</v>
      </c>
      <c r="E24" s="151" t="s">
        <v>74</v>
      </c>
      <c r="F24" s="152" t="s">
        <v>75</v>
      </c>
      <c r="G24" s="53" t="s">
        <v>39</v>
      </c>
      <c r="H24" s="5"/>
      <c r="I24" s="157">
        <f t="shared" si="0"/>
        <v>19</v>
      </c>
      <c r="J24" s="5"/>
      <c r="K24" s="5"/>
      <c r="L24" s="5"/>
      <c r="M24" s="5"/>
      <c r="N24" s="31"/>
      <c r="O24" s="5"/>
      <c r="P24" s="5"/>
      <c r="Q24" s="5"/>
      <c r="R24" s="31"/>
      <c r="S24" s="5"/>
      <c r="T24" s="71"/>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spans="1:46">
      <c r="A25" s="5"/>
      <c r="B25" s="38"/>
      <c r="C25" s="192"/>
      <c r="D25" s="1"/>
      <c r="E25" s="1"/>
      <c r="F25" s="67"/>
      <c r="G25" s="3" t="str">
        <f ca="1">IF(OR(C25="",E25=""),"",C25*E25*INDIRECT("F"&amp;I19))</f>
        <v/>
      </c>
      <c r="H25" s="5"/>
      <c r="I25" s="157">
        <f t="shared" si="0"/>
        <v>19</v>
      </c>
      <c r="J25" s="5"/>
      <c r="K25" s="54" t="str">
        <f ca="1">IF(AND(B25&lt;&gt;"",INDIRECT("G"&amp;I19+34)="ja =&gt; Aufnahme im Fb 225"),B25,"")</f>
        <v/>
      </c>
      <c r="L25" s="54" t="str">
        <f ca="1">IF(AND(B25&lt;&gt;"",INDIRECT("G"&amp;I19+34)="ja =&gt; Aufnahme im Fb 225"),INDIRECT("$C$"&amp;I19-3),"")</f>
        <v/>
      </c>
      <c r="M25" s="54" t="str">
        <f ca="1">IF(AND(B25&lt;&gt;"",INDIRECT("G"&amp;I19+34)="ja =&gt; Aufnahme im Fb 225"),INDIRECT("F"&amp;I19-3),"")</f>
        <v/>
      </c>
      <c r="N25" s="158" t="str">
        <f ca="1">IF(AND(B25&lt;&gt;"",INDIRECT("G"&amp;I19+34)="ja =&gt; Aufnahme im Fb 225"),INDIRECT("F"&amp;I19),"")</f>
        <v/>
      </c>
      <c r="O25" s="54" t="str">
        <f ca="1">IF(AND(B25&lt;&gt;"",INDIRECT("G"&amp;I19+34)="ja =&gt; Aufnahme im Fb 225"),INDIRECT("G"&amp;I19),"")</f>
        <v/>
      </c>
      <c r="P25" s="54" t="str">
        <f ca="1">IF(AND(B25&lt;&gt;"",INDIRECT("G"&amp;I19+34)="ja =&gt; Aufnahme im Fb 225"),E25,"")</f>
        <v/>
      </c>
      <c r="Q25" s="54" t="str">
        <f ca="1">IF(AND(B25&lt;&gt;"",INDIRECT("G"&amp;I19+34)="ja =&gt; Aufnahme im Fb 225"),F25,"")</f>
        <v/>
      </c>
      <c r="R25" s="158" t="str">
        <f ca="1">IF(AND(B25&lt;&gt;"",INDIRECT("G"&amp;I19+34)="ja =&gt; Aufnahme im Fb 225"),INDIRECT("F"&amp;I19+37),"")</f>
        <v/>
      </c>
      <c r="S25" s="54" t="str">
        <f ca="1">IF(AND(B25&lt;&gt;"",INDIRECT("G"&amp;I19+34)="ja =&gt; Aufnahme im Fb 225"),INDIRECT("G"&amp;I19+37),"")</f>
        <v/>
      </c>
      <c r="T25" s="54" t="str">
        <f ca="1">IF(AND(B25&lt;&gt;"",INDIRECT("G"&amp;I19+34)="ja =&gt; Aufnahme im Fb 225"),INDIRECT("C"&amp;I19+39),"")</f>
        <v/>
      </c>
      <c r="U25" s="54" t="str">
        <f ca="1">IF(AND(B25&lt;&gt;"",INDIRECT("G"&amp;I19+34)="ja =&gt; Aufnahme im Fb 225"),C25,"")</f>
        <v/>
      </c>
      <c r="V25" s="54" t="str">
        <f ca="1">IF(AND(B25&lt;&gt;"",INDIRECT("G"&amp;I19+34)="ja =&gt; Aufnahme im Fb 225"),D25,"")</f>
        <v/>
      </c>
      <c r="W25" s="5"/>
      <c r="X25" s="5"/>
      <c r="Y25" s="5"/>
      <c r="Z25" s="5"/>
      <c r="AA25" s="5"/>
      <c r="AB25" s="5"/>
      <c r="AC25" s="5"/>
      <c r="AD25" s="5"/>
      <c r="AE25" s="5"/>
      <c r="AF25" s="5"/>
      <c r="AG25" s="5"/>
      <c r="AH25" s="5"/>
      <c r="AI25" s="5"/>
      <c r="AJ25" s="5"/>
      <c r="AK25" s="5"/>
      <c r="AL25" s="5"/>
      <c r="AM25" s="5"/>
      <c r="AN25" s="5"/>
      <c r="AO25" s="5"/>
      <c r="AP25" s="5"/>
      <c r="AQ25" s="5"/>
      <c r="AR25" s="5"/>
      <c r="AS25" s="5"/>
      <c r="AT25" s="5"/>
    </row>
    <row r="26" spans="1:46">
      <c r="A26" s="5"/>
      <c r="B26" s="39"/>
      <c r="C26" s="193"/>
      <c r="D26" s="2"/>
      <c r="E26" s="2"/>
      <c r="F26" s="68"/>
      <c r="G26" s="4" t="str">
        <f ca="1">IF(OR(C26="",E26=""),"",C26*E26*INDIRECT("F"&amp;I20))</f>
        <v/>
      </c>
      <c r="H26" s="5"/>
      <c r="I26" s="157">
        <f t="shared" si="0"/>
        <v>19</v>
      </c>
      <c r="J26" s="5"/>
      <c r="K26" s="54" t="str">
        <f t="shared" ref="K26:K49" ca="1" si="1">IF(AND(B26&lt;&gt;"",INDIRECT("G"&amp;I20+34)="ja =&gt; Aufnahme im Fb 225"),B26,"")</f>
        <v/>
      </c>
      <c r="L26" s="54" t="str">
        <f t="shared" ref="L26:L49" ca="1" si="2">IF(AND(B26&lt;&gt;"",INDIRECT("G"&amp;I20+34)="ja =&gt; Aufnahme im Fb 225"),INDIRECT("$C$"&amp;I20-3),"")</f>
        <v/>
      </c>
      <c r="M26" s="54" t="str">
        <f t="shared" ref="M26:M49" ca="1" si="3">IF(AND(B26&lt;&gt;"",INDIRECT("G"&amp;I20+34)="ja =&gt; Aufnahme im Fb 225"),INDIRECT("F"&amp;I20-3),"")</f>
        <v/>
      </c>
      <c r="N26" s="158" t="str">
        <f t="shared" ref="N26:N49" ca="1" si="4">IF(AND(B26&lt;&gt;"",INDIRECT("G"&amp;I20+34)="ja =&gt; Aufnahme im Fb 225"),INDIRECT("F"&amp;I20),"")</f>
        <v/>
      </c>
      <c r="O26" s="54" t="str">
        <f t="shared" ref="O26:O49" ca="1" si="5">IF(AND(B26&lt;&gt;"",INDIRECT("G"&amp;I20+34)="ja =&gt; Aufnahme im Fb 225"),INDIRECT("G"&amp;I20),"")</f>
        <v/>
      </c>
      <c r="P26" s="54" t="str">
        <f t="shared" ref="P26:P49" ca="1" si="6">IF(AND(B26&lt;&gt;"",INDIRECT("G"&amp;I20+34)="ja =&gt; Aufnahme im Fb 225"),E26,"")</f>
        <v/>
      </c>
      <c r="Q26" s="54" t="str">
        <f t="shared" ref="Q26:Q49" ca="1" si="7">IF(AND(B26&lt;&gt;"",INDIRECT("G"&amp;I20+34)="ja =&gt; Aufnahme im Fb 225"),F26,"")</f>
        <v/>
      </c>
      <c r="R26" s="158" t="str">
        <f t="shared" ref="R26:R49" ca="1" si="8">IF(AND(B26&lt;&gt;"",INDIRECT("G"&amp;I20+34)="ja =&gt; Aufnahme im Fb 225"),INDIRECT("F"&amp;I20+37),"")</f>
        <v/>
      </c>
      <c r="S26" s="54" t="str">
        <f t="shared" ref="S26:S49" ca="1" si="9">IF(AND(B26&lt;&gt;"",INDIRECT("G"&amp;I20+34)="ja =&gt; Aufnahme im Fb 225"),INDIRECT("G"&amp;I20+37),"")</f>
        <v/>
      </c>
      <c r="T26" s="54" t="str">
        <f t="shared" ref="T26:T49" ca="1" si="10">IF(AND(B26&lt;&gt;"",INDIRECT("G"&amp;I20+34)="ja =&gt; Aufnahme im Fb 225"),INDIRECT("C"&amp;I20+39),"")</f>
        <v/>
      </c>
      <c r="U26" s="54" t="str">
        <f t="shared" ref="U26:U49" ca="1" si="11">IF(AND(B26&lt;&gt;"",INDIRECT("G"&amp;I20+34)="ja =&gt; Aufnahme im Fb 225"),C26,"")</f>
        <v/>
      </c>
      <c r="V26" s="54" t="str">
        <f t="shared" ref="V26:V49" ca="1" si="12">IF(AND(B26&lt;&gt;"",INDIRECT("G"&amp;I20+34)="ja =&gt; Aufnahme im Fb 225"),D26,"")</f>
        <v/>
      </c>
      <c r="W26" s="5"/>
      <c r="X26" s="5"/>
      <c r="Y26" s="5"/>
      <c r="Z26" s="5"/>
      <c r="AA26" s="5"/>
      <c r="AB26" s="5"/>
      <c r="AC26" s="5"/>
      <c r="AD26" s="5"/>
      <c r="AE26" s="5"/>
      <c r="AF26" s="5"/>
      <c r="AG26" s="5"/>
      <c r="AH26" s="5"/>
      <c r="AI26" s="5"/>
      <c r="AJ26" s="5"/>
      <c r="AK26" s="5"/>
      <c r="AL26" s="5"/>
      <c r="AM26" s="5"/>
      <c r="AN26" s="5"/>
      <c r="AO26" s="5"/>
      <c r="AP26" s="5"/>
      <c r="AQ26" s="5"/>
      <c r="AR26" s="5"/>
      <c r="AS26" s="5"/>
      <c r="AT26" s="5"/>
    </row>
    <row r="27" spans="1:46">
      <c r="A27" s="5"/>
      <c r="B27" s="39"/>
      <c r="C27" s="193"/>
      <c r="D27" s="2"/>
      <c r="E27" s="2"/>
      <c r="F27" s="68"/>
      <c r="G27" s="4" t="str">
        <f t="shared" ref="G27:G49" si="13">IF(OR(C27="",E27=""),"",C27*E27*$F$19)</f>
        <v/>
      </c>
      <c r="H27" s="5"/>
      <c r="I27" s="157">
        <f t="shared" si="0"/>
        <v>19</v>
      </c>
      <c r="J27" s="5"/>
      <c r="K27" s="54" t="str">
        <f t="shared" ca="1" si="1"/>
        <v/>
      </c>
      <c r="L27" s="54" t="str">
        <f t="shared" ca="1" si="2"/>
        <v/>
      </c>
      <c r="M27" s="54" t="str">
        <f t="shared" ca="1" si="3"/>
        <v/>
      </c>
      <c r="N27" s="158" t="str">
        <f t="shared" ca="1" si="4"/>
        <v/>
      </c>
      <c r="O27" s="54" t="str">
        <f t="shared" ca="1" si="5"/>
        <v/>
      </c>
      <c r="P27" s="54" t="str">
        <f t="shared" ca="1" si="6"/>
        <v/>
      </c>
      <c r="Q27" s="54" t="str">
        <f t="shared" ca="1" si="7"/>
        <v/>
      </c>
      <c r="R27" s="158" t="str">
        <f t="shared" ca="1" si="8"/>
        <v/>
      </c>
      <c r="S27" s="54" t="str">
        <f t="shared" ca="1" si="9"/>
        <v/>
      </c>
      <c r="T27" s="54" t="str">
        <f t="shared" ca="1" si="10"/>
        <v/>
      </c>
      <c r="U27" s="54" t="str">
        <f t="shared" ca="1" si="11"/>
        <v/>
      </c>
      <c r="V27" s="54" t="str">
        <f t="shared" ca="1" si="12"/>
        <v/>
      </c>
      <c r="W27" s="5"/>
      <c r="X27" s="5"/>
      <c r="Y27" s="5"/>
      <c r="Z27" s="5"/>
      <c r="AA27" s="5"/>
      <c r="AB27" s="5"/>
      <c r="AC27" s="5"/>
      <c r="AD27" s="5"/>
      <c r="AE27" s="5"/>
      <c r="AF27" s="5"/>
      <c r="AG27" s="5"/>
      <c r="AH27" s="5"/>
      <c r="AI27" s="5"/>
      <c r="AJ27" s="5"/>
      <c r="AK27" s="5"/>
      <c r="AL27" s="5"/>
      <c r="AM27" s="5"/>
      <c r="AN27" s="5"/>
      <c r="AO27" s="5"/>
      <c r="AP27" s="5"/>
      <c r="AQ27" s="5"/>
      <c r="AR27" s="5"/>
      <c r="AS27" s="5"/>
      <c r="AT27" s="5"/>
    </row>
    <row r="28" spans="1:46">
      <c r="A28" s="5"/>
      <c r="B28" s="39"/>
      <c r="C28" s="193"/>
      <c r="D28" s="2"/>
      <c r="E28" s="2"/>
      <c r="F28" s="68"/>
      <c r="G28" s="4" t="str">
        <f t="shared" si="13"/>
        <v/>
      </c>
      <c r="H28" s="5"/>
      <c r="I28" s="157">
        <f t="shared" si="0"/>
        <v>19</v>
      </c>
      <c r="J28" s="5"/>
      <c r="K28" s="54" t="str">
        <f t="shared" ca="1" si="1"/>
        <v/>
      </c>
      <c r="L28" s="54" t="str">
        <f t="shared" ca="1" si="2"/>
        <v/>
      </c>
      <c r="M28" s="54" t="str">
        <f t="shared" ca="1" si="3"/>
        <v/>
      </c>
      <c r="N28" s="158" t="str">
        <f t="shared" ca="1" si="4"/>
        <v/>
      </c>
      <c r="O28" s="54" t="str">
        <f t="shared" ca="1" si="5"/>
        <v/>
      </c>
      <c r="P28" s="54" t="str">
        <f t="shared" ca="1" si="6"/>
        <v/>
      </c>
      <c r="Q28" s="54" t="str">
        <f t="shared" ca="1" si="7"/>
        <v/>
      </c>
      <c r="R28" s="158" t="str">
        <f t="shared" ca="1" si="8"/>
        <v/>
      </c>
      <c r="S28" s="54" t="str">
        <f t="shared" ca="1" si="9"/>
        <v/>
      </c>
      <c r="T28" s="54" t="str">
        <f t="shared" ca="1" si="10"/>
        <v/>
      </c>
      <c r="U28" s="54" t="str">
        <f t="shared" ca="1" si="11"/>
        <v/>
      </c>
      <c r="V28" s="54" t="str">
        <f t="shared" ca="1" si="12"/>
        <v/>
      </c>
      <c r="W28" s="5"/>
      <c r="X28" s="5"/>
      <c r="Y28" s="5"/>
      <c r="Z28" s="5"/>
      <c r="AA28" s="5"/>
      <c r="AB28" s="5"/>
      <c r="AC28" s="5"/>
      <c r="AD28" s="5"/>
      <c r="AE28" s="5"/>
      <c r="AF28" s="5"/>
      <c r="AG28" s="5"/>
      <c r="AH28" s="5"/>
      <c r="AI28" s="5"/>
      <c r="AJ28" s="5"/>
      <c r="AK28" s="5"/>
      <c r="AL28" s="5"/>
      <c r="AM28" s="5"/>
      <c r="AN28" s="5"/>
      <c r="AO28" s="5"/>
      <c r="AP28" s="5"/>
      <c r="AQ28" s="5"/>
      <c r="AR28" s="5"/>
      <c r="AS28" s="5"/>
      <c r="AT28" s="5"/>
    </row>
    <row r="29" spans="1:46">
      <c r="A29" s="5"/>
      <c r="B29" s="39"/>
      <c r="C29" s="193"/>
      <c r="D29" s="2"/>
      <c r="E29" s="2"/>
      <c r="F29" s="68"/>
      <c r="G29" s="4" t="str">
        <f t="shared" si="13"/>
        <v/>
      </c>
      <c r="H29" s="5"/>
      <c r="I29" s="157">
        <f t="shared" si="0"/>
        <v>19</v>
      </c>
      <c r="J29" s="5"/>
      <c r="K29" s="54" t="str">
        <f t="shared" ca="1" si="1"/>
        <v/>
      </c>
      <c r="L29" s="54" t="str">
        <f t="shared" ca="1" si="2"/>
        <v/>
      </c>
      <c r="M29" s="54" t="str">
        <f t="shared" ca="1" si="3"/>
        <v/>
      </c>
      <c r="N29" s="158" t="str">
        <f t="shared" ca="1" si="4"/>
        <v/>
      </c>
      <c r="O29" s="54" t="str">
        <f t="shared" ca="1" si="5"/>
        <v/>
      </c>
      <c r="P29" s="54" t="str">
        <f t="shared" ca="1" si="6"/>
        <v/>
      </c>
      <c r="Q29" s="54" t="str">
        <f t="shared" ca="1" si="7"/>
        <v/>
      </c>
      <c r="R29" s="158" t="str">
        <f t="shared" ca="1" si="8"/>
        <v/>
      </c>
      <c r="S29" s="54" t="str">
        <f t="shared" ca="1" si="9"/>
        <v/>
      </c>
      <c r="T29" s="54" t="str">
        <f t="shared" ca="1" si="10"/>
        <v/>
      </c>
      <c r="U29" s="54" t="str">
        <f t="shared" ca="1" si="11"/>
        <v/>
      </c>
      <c r="V29" s="54" t="str">
        <f t="shared" ca="1" si="12"/>
        <v/>
      </c>
      <c r="W29" s="5"/>
      <c r="X29" s="5"/>
      <c r="Y29" s="5"/>
      <c r="Z29" s="5"/>
      <c r="AA29" s="5"/>
      <c r="AB29" s="5"/>
      <c r="AC29" s="5"/>
      <c r="AD29" s="5"/>
      <c r="AE29" s="5"/>
      <c r="AF29" s="5"/>
      <c r="AG29" s="5"/>
      <c r="AH29" s="5"/>
      <c r="AI29" s="5"/>
      <c r="AJ29" s="5"/>
      <c r="AK29" s="5"/>
      <c r="AL29" s="5"/>
      <c r="AM29" s="5"/>
      <c r="AN29" s="5"/>
      <c r="AO29" s="5"/>
      <c r="AP29" s="5"/>
      <c r="AQ29" s="5"/>
      <c r="AR29" s="5"/>
      <c r="AS29" s="5"/>
      <c r="AT29" s="5"/>
    </row>
    <row r="30" spans="1:46">
      <c r="A30" s="5"/>
      <c r="B30" s="39"/>
      <c r="C30" s="193"/>
      <c r="D30" s="2"/>
      <c r="E30" s="2"/>
      <c r="F30" s="68"/>
      <c r="G30" s="4" t="str">
        <f t="shared" si="13"/>
        <v/>
      </c>
      <c r="H30" s="5"/>
      <c r="I30" s="157">
        <f t="shared" si="0"/>
        <v>19</v>
      </c>
      <c r="J30" s="5"/>
      <c r="K30" s="54" t="str">
        <f t="shared" ca="1" si="1"/>
        <v/>
      </c>
      <c r="L30" s="54" t="str">
        <f t="shared" ca="1" si="2"/>
        <v/>
      </c>
      <c r="M30" s="54" t="str">
        <f t="shared" ca="1" si="3"/>
        <v/>
      </c>
      <c r="N30" s="158" t="str">
        <f t="shared" ca="1" si="4"/>
        <v/>
      </c>
      <c r="O30" s="54" t="str">
        <f t="shared" ca="1" si="5"/>
        <v/>
      </c>
      <c r="P30" s="54" t="str">
        <f t="shared" ca="1" si="6"/>
        <v/>
      </c>
      <c r="Q30" s="54" t="str">
        <f t="shared" ca="1" si="7"/>
        <v/>
      </c>
      <c r="R30" s="158" t="str">
        <f t="shared" ca="1" si="8"/>
        <v/>
      </c>
      <c r="S30" s="54" t="str">
        <f t="shared" ca="1" si="9"/>
        <v/>
      </c>
      <c r="T30" s="54" t="str">
        <f t="shared" ca="1" si="10"/>
        <v/>
      </c>
      <c r="U30" s="54" t="str">
        <f t="shared" ca="1" si="11"/>
        <v/>
      </c>
      <c r="V30" s="54" t="str">
        <f t="shared" ca="1" si="12"/>
        <v/>
      </c>
      <c r="W30" s="5"/>
      <c r="X30" s="5"/>
      <c r="Y30" s="5"/>
      <c r="Z30" s="5"/>
      <c r="AA30" s="5"/>
      <c r="AB30" s="5"/>
      <c r="AC30" s="5"/>
      <c r="AD30" s="5"/>
      <c r="AE30" s="5"/>
      <c r="AF30" s="5"/>
      <c r="AG30" s="5"/>
      <c r="AH30" s="5"/>
      <c r="AI30" s="5"/>
      <c r="AJ30" s="5"/>
      <c r="AK30" s="5"/>
      <c r="AL30" s="5"/>
      <c r="AM30" s="5"/>
      <c r="AN30" s="5"/>
      <c r="AO30" s="5"/>
      <c r="AP30" s="5"/>
      <c r="AQ30" s="5"/>
      <c r="AR30" s="5"/>
      <c r="AS30" s="5"/>
      <c r="AT30" s="5"/>
    </row>
    <row r="31" spans="1:46">
      <c r="A31" s="5"/>
      <c r="B31" s="39"/>
      <c r="C31" s="193"/>
      <c r="D31" s="2"/>
      <c r="E31" s="2"/>
      <c r="F31" s="68"/>
      <c r="G31" s="4" t="str">
        <f t="shared" si="13"/>
        <v/>
      </c>
      <c r="H31" s="5"/>
      <c r="I31" s="157">
        <f t="shared" si="0"/>
        <v>19</v>
      </c>
      <c r="J31" s="5"/>
      <c r="K31" s="54" t="str">
        <f t="shared" ca="1" si="1"/>
        <v/>
      </c>
      <c r="L31" s="54" t="str">
        <f t="shared" ca="1" si="2"/>
        <v/>
      </c>
      <c r="M31" s="54" t="str">
        <f t="shared" ca="1" si="3"/>
        <v/>
      </c>
      <c r="N31" s="158" t="str">
        <f t="shared" ca="1" si="4"/>
        <v/>
      </c>
      <c r="O31" s="54" t="str">
        <f t="shared" ca="1" si="5"/>
        <v/>
      </c>
      <c r="P31" s="54" t="str">
        <f t="shared" ca="1" si="6"/>
        <v/>
      </c>
      <c r="Q31" s="54" t="str">
        <f t="shared" ca="1" si="7"/>
        <v/>
      </c>
      <c r="R31" s="158" t="str">
        <f t="shared" ca="1" si="8"/>
        <v/>
      </c>
      <c r="S31" s="54" t="str">
        <f t="shared" ca="1" si="9"/>
        <v/>
      </c>
      <c r="T31" s="54" t="str">
        <f t="shared" ca="1" si="10"/>
        <v/>
      </c>
      <c r="U31" s="54" t="str">
        <f t="shared" ca="1" si="11"/>
        <v/>
      </c>
      <c r="V31" s="54" t="str">
        <f t="shared" ca="1" si="12"/>
        <v/>
      </c>
      <c r="W31" s="5"/>
      <c r="X31" s="5"/>
      <c r="Y31" s="5"/>
      <c r="Z31" s="5"/>
      <c r="AA31" s="5"/>
      <c r="AB31" s="5"/>
      <c r="AC31" s="5"/>
      <c r="AD31" s="5"/>
      <c r="AE31" s="5"/>
      <c r="AF31" s="5"/>
      <c r="AG31" s="5"/>
      <c r="AH31" s="5"/>
      <c r="AI31" s="5"/>
      <c r="AJ31" s="5"/>
      <c r="AK31" s="5"/>
      <c r="AL31" s="5"/>
      <c r="AM31" s="5"/>
      <c r="AN31" s="5"/>
      <c r="AO31" s="5"/>
      <c r="AP31" s="5"/>
      <c r="AQ31" s="5"/>
      <c r="AR31" s="5"/>
      <c r="AS31" s="5"/>
      <c r="AT31" s="5"/>
    </row>
    <row r="32" spans="1:46">
      <c r="A32" s="5"/>
      <c r="B32" s="39"/>
      <c r="C32" s="193"/>
      <c r="D32" s="2"/>
      <c r="E32" s="2"/>
      <c r="F32" s="68"/>
      <c r="G32" s="4" t="str">
        <f t="shared" si="13"/>
        <v/>
      </c>
      <c r="H32" s="5"/>
      <c r="I32" s="157">
        <f t="shared" si="0"/>
        <v>19</v>
      </c>
      <c r="J32" s="5"/>
      <c r="K32" s="54" t="str">
        <f t="shared" ca="1" si="1"/>
        <v/>
      </c>
      <c r="L32" s="54" t="str">
        <f t="shared" ca="1" si="2"/>
        <v/>
      </c>
      <c r="M32" s="54" t="str">
        <f t="shared" ca="1" si="3"/>
        <v/>
      </c>
      <c r="N32" s="158" t="str">
        <f t="shared" ca="1" si="4"/>
        <v/>
      </c>
      <c r="O32" s="54" t="str">
        <f t="shared" ca="1" si="5"/>
        <v/>
      </c>
      <c r="P32" s="54" t="str">
        <f t="shared" ca="1" si="6"/>
        <v/>
      </c>
      <c r="Q32" s="54" t="str">
        <f t="shared" ca="1" si="7"/>
        <v/>
      </c>
      <c r="R32" s="158" t="str">
        <f t="shared" ca="1" si="8"/>
        <v/>
      </c>
      <c r="S32" s="54" t="str">
        <f t="shared" ca="1" si="9"/>
        <v/>
      </c>
      <c r="T32" s="54" t="str">
        <f t="shared" ca="1" si="10"/>
        <v/>
      </c>
      <c r="U32" s="54" t="str">
        <f t="shared" ca="1" si="11"/>
        <v/>
      </c>
      <c r="V32" s="54" t="str">
        <f t="shared" ca="1" si="12"/>
        <v/>
      </c>
      <c r="W32" s="5"/>
      <c r="X32" s="5"/>
      <c r="Y32" s="5"/>
      <c r="Z32" s="5"/>
      <c r="AA32" s="5"/>
      <c r="AB32" s="5"/>
      <c r="AC32" s="5"/>
      <c r="AD32" s="5"/>
      <c r="AE32" s="5"/>
      <c r="AF32" s="5"/>
      <c r="AG32" s="5"/>
      <c r="AH32" s="5"/>
      <c r="AI32" s="5"/>
      <c r="AJ32" s="5"/>
      <c r="AK32" s="5"/>
      <c r="AL32" s="5"/>
      <c r="AM32" s="5"/>
      <c r="AN32" s="5"/>
      <c r="AO32" s="5"/>
      <c r="AP32" s="5"/>
      <c r="AQ32" s="5"/>
      <c r="AR32" s="5"/>
      <c r="AS32" s="5"/>
      <c r="AT32" s="5"/>
    </row>
    <row r="33" spans="1:46">
      <c r="A33" s="5"/>
      <c r="B33" s="39"/>
      <c r="C33" s="193"/>
      <c r="D33" s="2"/>
      <c r="E33" s="2"/>
      <c r="F33" s="68"/>
      <c r="G33" s="4" t="str">
        <f t="shared" si="13"/>
        <v/>
      </c>
      <c r="H33" s="5"/>
      <c r="I33" s="157">
        <f t="shared" si="0"/>
        <v>19</v>
      </c>
      <c r="J33" s="5"/>
      <c r="K33" s="54" t="str">
        <f t="shared" ca="1" si="1"/>
        <v/>
      </c>
      <c r="L33" s="54" t="str">
        <f t="shared" ca="1" si="2"/>
        <v/>
      </c>
      <c r="M33" s="54" t="str">
        <f t="shared" ca="1" si="3"/>
        <v/>
      </c>
      <c r="N33" s="158" t="str">
        <f t="shared" ca="1" si="4"/>
        <v/>
      </c>
      <c r="O33" s="54" t="str">
        <f t="shared" ca="1" si="5"/>
        <v/>
      </c>
      <c r="P33" s="54" t="str">
        <f t="shared" ca="1" si="6"/>
        <v/>
      </c>
      <c r="Q33" s="54" t="str">
        <f t="shared" ca="1" si="7"/>
        <v/>
      </c>
      <c r="R33" s="158" t="str">
        <f t="shared" ca="1" si="8"/>
        <v/>
      </c>
      <c r="S33" s="54" t="str">
        <f t="shared" ca="1" si="9"/>
        <v/>
      </c>
      <c r="T33" s="54" t="str">
        <f t="shared" ca="1" si="10"/>
        <v/>
      </c>
      <c r="U33" s="54" t="str">
        <f t="shared" ca="1" si="11"/>
        <v/>
      </c>
      <c r="V33" s="54" t="str">
        <f t="shared" ca="1" si="12"/>
        <v/>
      </c>
      <c r="W33" s="5"/>
      <c r="X33" s="5"/>
      <c r="Y33" s="5"/>
      <c r="Z33" s="5"/>
      <c r="AA33" s="5"/>
      <c r="AB33" s="5"/>
      <c r="AC33" s="5"/>
      <c r="AD33" s="5"/>
      <c r="AE33" s="5"/>
      <c r="AF33" s="5"/>
      <c r="AG33" s="5"/>
      <c r="AH33" s="5"/>
      <c r="AI33" s="5"/>
      <c r="AJ33" s="5"/>
      <c r="AK33" s="5"/>
      <c r="AL33" s="5"/>
      <c r="AM33" s="5"/>
      <c r="AN33" s="5"/>
      <c r="AO33" s="5"/>
      <c r="AP33" s="5"/>
      <c r="AQ33" s="5"/>
      <c r="AR33" s="5"/>
      <c r="AS33" s="5"/>
      <c r="AT33" s="5"/>
    </row>
    <row r="34" spans="1:46">
      <c r="A34" s="5"/>
      <c r="B34" s="39"/>
      <c r="C34" s="193"/>
      <c r="D34" s="2"/>
      <c r="E34" s="2"/>
      <c r="F34" s="68"/>
      <c r="G34" s="4" t="str">
        <f t="shared" si="13"/>
        <v/>
      </c>
      <c r="H34" s="5"/>
      <c r="I34" s="157">
        <f t="shared" si="0"/>
        <v>19</v>
      </c>
      <c r="J34" s="5"/>
      <c r="K34" s="54" t="str">
        <f t="shared" ca="1" si="1"/>
        <v/>
      </c>
      <c r="L34" s="54" t="str">
        <f t="shared" ca="1" si="2"/>
        <v/>
      </c>
      <c r="M34" s="54" t="str">
        <f t="shared" ca="1" si="3"/>
        <v/>
      </c>
      <c r="N34" s="158" t="str">
        <f t="shared" ca="1" si="4"/>
        <v/>
      </c>
      <c r="O34" s="54" t="str">
        <f t="shared" ca="1" si="5"/>
        <v/>
      </c>
      <c r="P34" s="54" t="str">
        <f t="shared" ca="1" si="6"/>
        <v/>
      </c>
      <c r="Q34" s="54" t="str">
        <f t="shared" ca="1" si="7"/>
        <v/>
      </c>
      <c r="R34" s="158" t="str">
        <f t="shared" ca="1" si="8"/>
        <v/>
      </c>
      <c r="S34" s="54" t="str">
        <f t="shared" ca="1" si="9"/>
        <v/>
      </c>
      <c r="T34" s="54" t="str">
        <f t="shared" ca="1" si="10"/>
        <v/>
      </c>
      <c r="U34" s="54" t="str">
        <f t="shared" ca="1" si="11"/>
        <v/>
      </c>
      <c r="V34" s="54" t="str">
        <f t="shared" ca="1" si="12"/>
        <v/>
      </c>
      <c r="W34" s="5"/>
      <c r="X34" s="5"/>
      <c r="Y34" s="5"/>
      <c r="Z34" s="5"/>
      <c r="AA34" s="5"/>
      <c r="AB34" s="5"/>
      <c r="AC34" s="5"/>
      <c r="AD34" s="5"/>
      <c r="AE34" s="5"/>
      <c r="AF34" s="5"/>
      <c r="AG34" s="5"/>
      <c r="AH34" s="5"/>
      <c r="AI34" s="5"/>
      <c r="AJ34" s="5"/>
      <c r="AK34" s="5"/>
      <c r="AL34" s="5"/>
      <c r="AM34" s="5"/>
      <c r="AN34" s="5"/>
      <c r="AO34" s="5"/>
      <c r="AP34" s="5"/>
      <c r="AQ34" s="5"/>
      <c r="AR34" s="5"/>
      <c r="AS34" s="5"/>
      <c r="AT34" s="5"/>
    </row>
    <row r="35" spans="1:46">
      <c r="A35" s="5"/>
      <c r="B35" s="39"/>
      <c r="C35" s="193"/>
      <c r="D35" s="2"/>
      <c r="E35" s="2"/>
      <c r="F35" s="68"/>
      <c r="G35" s="4" t="str">
        <f t="shared" si="13"/>
        <v/>
      </c>
      <c r="H35" s="5"/>
      <c r="I35" s="157">
        <f t="shared" si="0"/>
        <v>19</v>
      </c>
      <c r="J35" s="5"/>
      <c r="K35" s="54" t="str">
        <f t="shared" ca="1" si="1"/>
        <v/>
      </c>
      <c r="L35" s="54" t="str">
        <f t="shared" ca="1" si="2"/>
        <v/>
      </c>
      <c r="M35" s="54" t="str">
        <f t="shared" ca="1" si="3"/>
        <v/>
      </c>
      <c r="N35" s="158" t="str">
        <f t="shared" ca="1" si="4"/>
        <v/>
      </c>
      <c r="O35" s="54" t="str">
        <f t="shared" ca="1" si="5"/>
        <v/>
      </c>
      <c r="P35" s="54" t="str">
        <f t="shared" ca="1" si="6"/>
        <v/>
      </c>
      <c r="Q35" s="54" t="str">
        <f t="shared" ca="1" si="7"/>
        <v/>
      </c>
      <c r="R35" s="158" t="str">
        <f t="shared" ca="1" si="8"/>
        <v/>
      </c>
      <c r="S35" s="54" t="str">
        <f t="shared" ca="1" si="9"/>
        <v/>
      </c>
      <c r="T35" s="54" t="str">
        <f t="shared" ca="1" si="10"/>
        <v/>
      </c>
      <c r="U35" s="54" t="str">
        <f t="shared" ca="1" si="11"/>
        <v/>
      </c>
      <c r="V35" s="54" t="str">
        <f t="shared" ca="1" si="12"/>
        <v/>
      </c>
      <c r="W35" s="5"/>
      <c r="X35" s="5"/>
      <c r="Y35" s="5"/>
      <c r="Z35" s="5"/>
      <c r="AA35" s="5"/>
      <c r="AB35" s="5"/>
      <c r="AC35" s="5"/>
      <c r="AD35" s="5"/>
      <c r="AE35" s="5"/>
      <c r="AF35" s="5"/>
      <c r="AG35" s="5"/>
      <c r="AH35" s="5"/>
      <c r="AI35" s="5"/>
      <c r="AJ35" s="5"/>
      <c r="AK35" s="5"/>
      <c r="AL35" s="5"/>
      <c r="AM35" s="5"/>
      <c r="AN35" s="5"/>
      <c r="AO35" s="5"/>
      <c r="AP35" s="5"/>
      <c r="AQ35" s="5"/>
      <c r="AR35" s="5"/>
      <c r="AS35" s="5"/>
      <c r="AT35" s="5"/>
    </row>
    <row r="36" spans="1:46">
      <c r="A36" s="5"/>
      <c r="B36" s="39"/>
      <c r="C36" s="193"/>
      <c r="D36" s="2"/>
      <c r="E36" s="2"/>
      <c r="F36" s="68"/>
      <c r="G36" s="4" t="str">
        <f t="shared" si="13"/>
        <v/>
      </c>
      <c r="H36" s="5"/>
      <c r="I36" s="157">
        <f t="shared" si="0"/>
        <v>19</v>
      </c>
      <c r="J36" s="5"/>
      <c r="K36" s="54" t="str">
        <f t="shared" ca="1" si="1"/>
        <v/>
      </c>
      <c r="L36" s="54" t="str">
        <f t="shared" ca="1" si="2"/>
        <v/>
      </c>
      <c r="M36" s="54" t="str">
        <f t="shared" ca="1" si="3"/>
        <v/>
      </c>
      <c r="N36" s="158" t="str">
        <f t="shared" ca="1" si="4"/>
        <v/>
      </c>
      <c r="O36" s="54" t="str">
        <f t="shared" ca="1" si="5"/>
        <v/>
      </c>
      <c r="P36" s="54" t="str">
        <f t="shared" ca="1" si="6"/>
        <v/>
      </c>
      <c r="Q36" s="54" t="str">
        <f t="shared" ca="1" si="7"/>
        <v/>
      </c>
      <c r="R36" s="158" t="str">
        <f t="shared" ca="1" si="8"/>
        <v/>
      </c>
      <c r="S36" s="54" t="str">
        <f t="shared" ca="1" si="9"/>
        <v/>
      </c>
      <c r="T36" s="54" t="str">
        <f t="shared" ca="1" si="10"/>
        <v/>
      </c>
      <c r="U36" s="54" t="str">
        <f t="shared" ca="1" si="11"/>
        <v/>
      </c>
      <c r="V36" s="54" t="str">
        <f t="shared" ca="1" si="12"/>
        <v/>
      </c>
      <c r="W36" s="5"/>
      <c r="X36" s="5"/>
      <c r="Y36" s="5"/>
      <c r="Z36" s="5"/>
      <c r="AA36" s="5"/>
      <c r="AB36" s="5"/>
      <c r="AC36" s="5"/>
      <c r="AD36" s="5"/>
      <c r="AE36" s="5"/>
      <c r="AF36" s="5"/>
      <c r="AG36" s="5"/>
      <c r="AH36" s="5"/>
      <c r="AI36" s="5"/>
      <c r="AJ36" s="5"/>
      <c r="AK36" s="5"/>
      <c r="AL36" s="5"/>
      <c r="AM36" s="5"/>
      <c r="AN36" s="5"/>
      <c r="AO36" s="5"/>
      <c r="AP36" s="5"/>
      <c r="AQ36" s="5"/>
      <c r="AR36" s="5"/>
      <c r="AS36" s="5"/>
      <c r="AT36" s="5"/>
    </row>
    <row r="37" spans="1:46">
      <c r="A37" s="5"/>
      <c r="B37" s="39"/>
      <c r="C37" s="193"/>
      <c r="D37" s="2"/>
      <c r="E37" s="2"/>
      <c r="F37" s="68"/>
      <c r="G37" s="4" t="str">
        <f t="shared" si="13"/>
        <v/>
      </c>
      <c r="H37" s="5"/>
      <c r="I37" s="157">
        <f t="shared" si="0"/>
        <v>19</v>
      </c>
      <c r="J37" s="5"/>
      <c r="K37" s="54" t="str">
        <f t="shared" ca="1" si="1"/>
        <v/>
      </c>
      <c r="L37" s="54" t="str">
        <f t="shared" ca="1" si="2"/>
        <v/>
      </c>
      <c r="M37" s="54" t="str">
        <f t="shared" ca="1" si="3"/>
        <v/>
      </c>
      <c r="N37" s="158" t="str">
        <f t="shared" ca="1" si="4"/>
        <v/>
      </c>
      <c r="O37" s="54" t="str">
        <f t="shared" ca="1" si="5"/>
        <v/>
      </c>
      <c r="P37" s="54" t="str">
        <f t="shared" ca="1" si="6"/>
        <v/>
      </c>
      <c r="Q37" s="54" t="str">
        <f t="shared" ca="1" si="7"/>
        <v/>
      </c>
      <c r="R37" s="158" t="str">
        <f t="shared" ca="1" si="8"/>
        <v/>
      </c>
      <c r="S37" s="54" t="str">
        <f t="shared" ca="1" si="9"/>
        <v/>
      </c>
      <c r="T37" s="54" t="str">
        <f t="shared" ca="1" si="10"/>
        <v/>
      </c>
      <c r="U37" s="54" t="str">
        <f t="shared" ca="1" si="11"/>
        <v/>
      </c>
      <c r="V37" s="54" t="str">
        <f t="shared" ca="1" si="12"/>
        <v/>
      </c>
      <c r="W37" s="5"/>
      <c r="X37" s="5"/>
      <c r="Y37" s="5"/>
      <c r="Z37" s="5"/>
      <c r="AA37" s="5"/>
      <c r="AB37" s="5"/>
      <c r="AC37" s="5"/>
      <c r="AD37" s="5"/>
      <c r="AE37" s="5"/>
      <c r="AF37" s="5"/>
      <c r="AG37" s="5"/>
      <c r="AH37" s="5"/>
      <c r="AI37" s="5"/>
      <c r="AJ37" s="5"/>
      <c r="AK37" s="5"/>
      <c r="AL37" s="5"/>
      <c r="AM37" s="5"/>
      <c r="AN37" s="5"/>
      <c r="AO37" s="5"/>
      <c r="AP37" s="5"/>
      <c r="AQ37" s="5"/>
      <c r="AR37" s="5"/>
      <c r="AS37" s="5"/>
      <c r="AT37" s="5"/>
    </row>
    <row r="38" spans="1:46">
      <c r="A38" s="5"/>
      <c r="B38" s="39"/>
      <c r="C38" s="193"/>
      <c r="D38" s="2"/>
      <c r="E38" s="2"/>
      <c r="F38" s="68"/>
      <c r="G38" s="4" t="str">
        <f t="shared" si="13"/>
        <v/>
      </c>
      <c r="H38" s="5"/>
      <c r="I38" s="157">
        <f t="shared" si="0"/>
        <v>19</v>
      </c>
      <c r="J38" s="5"/>
      <c r="K38" s="54" t="str">
        <f t="shared" ca="1" si="1"/>
        <v/>
      </c>
      <c r="L38" s="54" t="str">
        <f t="shared" ca="1" si="2"/>
        <v/>
      </c>
      <c r="M38" s="54" t="str">
        <f t="shared" ca="1" si="3"/>
        <v/>
      </c>
      <c r="N38" s="158" t="str">
        <f t="shared" ca="1" si="4"/>
        <v/>
      </c>
      <c r="O38" s="54" t="str">
        <f t="shared" ca="1" si="5"/>
        <v/>
      </c>
      <c r="P38" s="54" t="str">
        <f t="shared" ca="1" si="6"/>
        <v/>
      </c>
      <c r="Q38" s="54" t="str">
        <f t="shared" ca="1" si="7"/>
        <v/>
      </c>
      <c r="R38" s="158" t="str">
        <f t="shared" ca="1" si="8"/>
        <v/>
      </c>
      <c r="S38" s="54" t="str">
        <f t="shared" ca="1" si="9"/>
        <v/>
      </c>
      <c r="T38" s="54" t="str">
        <f t="shared" ca="1" si="10"/>
        <v/>
      </c>
      <c r="U38" s="54" t="str">
        <f t="shared" ca="1" si="11"/>
        <v/>
      </c>
      <c r="V38" s="54" t="str">
        <f t="shared" ca="1" si="12"/>
        <v/>
      </c>
      <c r="W38" s="5"/>
      <c r="X38" s="5"/>
      <c r="Y38" s="5"/>
      <c r="Z38" s="5"/>
      <c r="AA38" s="5"/>
      <c r="AB38" s="5"/>
      <c r="AC38" s="5"/>
      <c r="AD38" s="5"/>
      <c r="AE38" s="5"/>
      <c r="AF38" s="5"/>
      <c r="AG38" s="5"/>
      <c r="AH38" s="5"/>
      <c r="AI38" s="5"/>
      <c r="AJ38" s="5"/>
      <c r="AK38" s="5"/>
      <c r="AL38" s="5"/>
      <c r="AM38" s="5"/>
      <c r="AN38" s="5"/>
      <c r="AO38" s="5"/>
      <c r="AP38" s="5"/>
      <c r="AQ38" s="5"/>
      <c r="AR38" s="5"/>
      <c r="AS38" s="5"/>
      <c r="AT38" s="5"/>
    </row>
    <row r="39" spans="1:46">
      <c r="A39" s="5"/>
      <c r="B39" s="39"/>
      <c r="C39" s="194"/>
      <c r="D39" s="34"/>
      <c r="E39" s="34"/>
      <c r="F39" s="69"/>
      <c r="G39" s="4" t="str">
        <f t="shared" si="13"/>
        <v/>
      </c>
      <c r="H39" s="5"/>
      <c r="I39" s="157">
        <f t="shared" si="0"/>
        <v>19</v>
      </c>
      <c r="J39" s="5"/>
      <c r="K39" s="54" t="str">
        <f t="shared" ca="1" si="1"/>
        <v/>
      </c>
      <c r="L39" s="54" t="str">
        <f t="shared" ca="1" si="2"/>
        <v/>
      </c>
      <c r="M39" s="54" t="str">
        <f t="shared" ca="1" si="3"/>
        <v/>
      </c>
      <c r="N39" s="158" t="str">
        <f t="shared" ca="1" si="4"/>
        <v/>
      </c>
      <c r="O39" s="54" t="str">
        <f t="shared" ca="1" si="5"/>
        <v/>
      </c>
      <c r="P39" s="54" t="str">
        <f t="shared" ca="1" si="6"/>
        <v/>
      </c>
      <c r="Q39" s="54" t="str">
        <f t="shared" ca="1" si="7"/>
        <v/>
      </c>
      <c r="R39" s="158" t="str">
        <f t="shared" ca="1" si="8"/>
        <v/>
      </c>
      <c r="S39" s="54" t="str">
        <f t="shared" ca="1" si="9"/>
        <v/>
      </c>
      <c r="T39" s="54" t="str">
        <f t="shared" ca="1" si="10"/>
        <v/>
      </c>
      <c r="U39" s="54" t="str">
        <f t="shared" ca="1" si="11"/>
        <v/>
      </c>
      <c r="V39" s="54" t="str">
        <f t="shared" ca="1" si="12"/>
        <v/>
      </c>
      <c r="W39" s="5"/>
      <c r="X39" s="5"/>
      <c r="Y39" s="5"/>
      <c r="Z39" s="5"/>
      <c r="AA39" s="5"/>
      <c r="AB39" s="5"/>
      <c r="AC39" s="5"/>
      <c r="AD39" s="5"/>
      <c r="AE39" s="5"/>
      <c r="AF39" s="5"/>
      <c r="AG39" s="5"/>
      <c r="AH39" s="5"/>
      <c r="AI39" s="5"/>
      <c r="AJ39" s="5"/>
      <c r="AK39" s="5"/>
      <c r="AL39" s="5"/>
      <c r="AM39" s="5"/>
      <c r="AN39" s="5"/>
      <c r="AO39" s="5"/>
      <c r="AP39" s="5"/>
      <c r="AQ39" s="5"/>
      <c r="AR39" s="5"/>
      <c r="AS39" s="5"/>
      <c r="AT39" s="5"/>
    </row>
    <row r="40" spans="1:46">
      <c r="A40" s="5"/>
      <c r="B40" s="39"/>
      <c r="C40" s="194"/>
      <c r="D40" s="34"/>
      <c r="E40" s="34"/>
      <c r="F40" s="69"/>
      <c r="G40" s="4" t="str">
        <f t="shared" si="13"/>
        <v/>
      </c>
      <c r="H40" s="5"/>
      <c r="I40" s="157">
        <f t="shared" si="0"/>
        <v>19</v>
      </c>
      <c r="J40" s="5"/>
      <c r="K40" s="54" t="str">
        <f t="shared" ca="1" si="1"/>
        <v/>
      </c>
      <c r="L40" s="54" t="str">
        <f t="shared" ca="1" si="2"/>
        <v/>
      </c>
      <c r="M40" s="54" t="str">
        <f t="shared" ca="1" si="3"/>
        <v/>
      </c>
      <c r="N40" s="158" t="str">
        <f t="shared" ca="1" si="4"/>
        <v/>
      </c>
      <c r="O40" s="54" t="str">
        <f t="shared" ca="1" si="5"/>
        <v/>
      </c>
      <c r="P40" s="54" t="str">
        <f t="shared" ca="1" si="6"/>
        <v/>
      </c>
      <c r="Q40" s="54" t="str">
        <f t="shared" ca="1" si="7"/>
        <v/>
      </c>
      <c r="R40" s="158" t="str">
        <f t="shared" ca="1" si="8"/>
        <v/>
      </c>
      <c r="S40" s="54" t="str">
        <f t="shared" ca="1" si="9"/>
        <v/>
      </c>
      <c r="T40" s="54" t="str">
        <f t="shared" ca="1" si="10"/>
        <v/>
      </c>
      <c r="U40" s="54" t="str">
        <f t="shared" ca="1" si="11"/>
        <v/>
      </c>
      <c r="V40" s="54" t="str">
        <f t="shared" ca="1" si="12"/>
        <v/>
      </c>
      <c r="W40" s="5"/>
      <c r="X40" s="5"/>
      <c r="Y40" s="5"/>
      <c r="Z40" s="5"/>
      <c r="AA40" s="5"/>
      <c r="AB40" s="5"/>
      <c r="AC40" s="5"/>
      <c r="AD40" s="5"/>
      <c r="AE40" s="5"/>
      <c r="AF40" s="5"/>
      <c r="AG40" s="5"/>
      <c r="AH40" s="5"/>
      <c r="AI40" s="5"/>
      <c r="AJ40" s="5"/>
      <c r="AK40" s="5"/>
      <c r="AL40" s="5"/>
      <c r="AM40" s="5"/>
      <c r="AN40" s="5"/>
      <c r="AO40" s="5"/>
      <c r="AP40" s="5"/>
      <c r="AQ40" s="5"/>
      <c r="AR40" s="5"/>
      <c r="AS40" s="5"/>
      <c r="AT40" s="5"/>
    </row>
    <row r="41" spans="1:46">
      <c r="A41" s="5"/>
      <c r="B41" s="39"/>
      <c r="C41" s="194"/>
      <c r="D41" s="34"/>
      <c r="E41" s="34"/>
      <c r="F41" s="69"/>
      <c r="G41" s="4" t="str">
        <f t="shared" si="13"/>
        <v/>
      </c>
      <c r="H41" s="5"/>
      <c r="I41" s="157">
        <f t="shared" si="0"/>
        <v>19</v>
      </c>
      <c r="J41" s="5"/>
      <c r="K41" s="54" t="str">
        <f t="shared" ca="1" si="1"/>
        <v/>
      </c>
      <c r="L41" s="54" t="str">
        <f t="shared" ca="1" si="2"/>
        <v/>
      </c>
      <c r="M41" s="54" t="str">
        <f t="shared" ca="1" si="3"/>
        <v/>
      </c>
      <c r="N41" s="158" t="str">
        <f t="shared" ca="1" si="4"/>
        <v/>
      </c>
      <c r="O41" s="54" t="str">
        <f t="shared" ca="1" si="5"/>
        <v/>
      </c>
      <c r="P41" s="54" t="str">
        <f t="shared" ca="1" si="6"/>
        <v/>
      </c>
      <c r="Q41" s="54" t="str">
        <f t="shared" ca="1" si="7"/>
        <v/>
      </c>
      <c r="R41" s="158" t="str">
        <f t="shared" ca="1" si="8"/>
        <v/>
      </c>
      <c r="S41" s="54" t="str">
        <f t="shared" ca="1" si="9"/>
        <v/>
      </c>
      <c r="T41" s="54" t="str">
        <f t="shared" ca="1" si="10"/>
        <v/>
      </c>
      <c r="U41" s="54" t="str">
        <f t="shared" ca="1" si="11"/>
        <v/>
      </c>
      <c r="V41" s="54" t="str">
        <f t="shared" ca="1" si="12"/>
        <v/>
      </c>
      <c r="W41" s="5"/>
      <c r="X41" s="5"/>
      <c r="Y41" s="5"/>
      <c r="Z41" s="5"/>
      <c r="AA41" s="5"/>
      <c r="AB41" s="5"/>
      <c r="AC41" s="5"/>
      <c r="AD41" s="5"/>
      <c r="AE41" s="5"/>
      <c r="AF41" s="5"/>
      <c r="AG41" s="5"/>
      <c r="AH41" s="5"/>
      <c r="AI41" s="5"/>
      <c r="AJ41" s="5"/>
      <c r="AK41" s="5"/>
      <c r="AL41" s="5"/>
      <c r="AM41" s="5"/>
      <c r="AN41" s="5"/>
      <c r="AO41" s="5"/>
      <c r="AP41" s="5"/>
      <c r="AQ41" s="5"/>
      <c r="AR41" s="5"/>
      <c r="AS41" s="5"/>
      <c r="AT41" s="5"/>
    </row>
    <row r="42" spans="1:46">
      <c r="A42" s="5"/>
      <c r="B42" s="39"/>
      <c r="C42" s="194"/>
      <c r="D42" s="34"/>
      <c r="E42" s="34"/>
      <c r="F42" s="69"/>
      <c r="G42" s="4" t="str">
        <f t="shared" si="13"/>
        <v/>
      </c>
      <c r="H42" s="5"/>
      <c r="I42" s="157">
        <f t="shared" si="0"/>
        <v>19</v>
      </c>
      <c r="J42" s="5"/>
      <c r="K42" s="54" t="str">
        <f t="shared" ca="1" si="1"/>
        <v/>
      </c>
      <c r="L42" s="54" t="str">
        <f t="shared" ca="1" si="2"/>
        <v/>
      </c>
      <c r="M42" s="54" t="str">
        <f t="shared" ca="1" si="3"/>
        <v/>
      </c>
      <c r="N42" s="158" t="str">
        <f t="shared" ca="1" si="4"/>
        <v/>
      </c>
      <c r="O42" s="54" t="str">
        <f t="shared" ca="1" si="5"/>
        <v/>
      </c>
      <c r="P42" s="54" t="str">
        <f t="shared" ca="1" si="6"/>
        <v/>
      </c>
      <c r="Q42" s="54" t="str">
        <f t="shared" ca="1" si="7"/>
        <v/>
      </c>
      <c r="R42" s="158" t="str">
        <f t="shared" ca="1" si="8"/>
        <v/>
      </c>
      <c r="S42" s="54" t="str">
        <f t="shared" ca="1" si="9"/>
        <v/>
      </c>
      <c r="T42" s="54" t="str">
        <f t="shared" ca="1" si="10"/>
        <v/>
      </c>
      <c r="U42" s="54" t="str">
        <f t="shared" ca="1" si="11"/>
        <v/>
      </c>
      <c r="V42" s="54" t="str">
        <f t="shared" ca="1" si="12"/>
        <v/>
      </c>
      <c r="W42" s="5"/>
      <c r="X42" s="5"/>
      <c r="Y42" s="5"/>
      <c r="Z42" s="5"/>
      <c r="AA42" s="5"/>
      <c r="AB42" s="5"/>
      <c r="AC42" s="5"/>
      <c r="AD42" s="5"/>
      <c r="AE42" s="5"/>
      <c r="AF42" s="5"/>
      <c r="AG42" s="5"/>
      <c r="AH42" s="5"/>
      <c r="AI42" s="5"/>
      <c r="AJ42" s="5"/>
      <c r="AK42" s="5"/>
      <c r="AL42" s="5"/>
      <c r="AM42" s="5"/>
      <c r="AN42" s="5"/>
      <c r="AO42" s="5"/>
      <c r="AP42" s="5"/>
      <c r="AQ42" s="5"/>
      <c r="AR42" s="5"/>
      <c r="AS42" s="5"/>
      <c r="AT42" s="5"/>
    </row>
    <row r="43" spans="1:46">
      <c r="A43" s="5"/>
      <c r="B43" s="39"/>
      <c r="C43" s="194"/>
      <c r="D43" s="34"/>
      <c r="E43" s="34"/>
      <c r="F43" s="69"/>
      <c r="G43" s="4" t="str">
        <f t="shared" si="13"/>
        <v/>
      </c>
      <c r="H43" s="5"/>
      <c r="I43" s="157">
        <f t="shared" si="0"/>
        <v>19</v>
      </c>
      <c r="J43" s="5"/>
      <c r="K43" s="54" t="str">
        <f t="shared" ca="1" si="1"/>
        <v/>
      </c>
      <c r="L43" s="54" t="str">
        <f t="shared" ca="1" si="2"/>
        <v/>
      </c>
      <c r="M43" s="54" t="str">
        <f t="shared" ca="1" si="3"/>
        <v/>
      </c>
      <c r="N43" s="158" t="str">
        <f t="shared" ca="1" si="4"/>
        <v/>
      </c>
      <c r="O43" s="54" t="str">
        <f t="shared" ca="1" si="5"/>
        <v/>
      </c>
      <c r="P43" s="54" t="str">
        <f t="shared" ca="1" si="6"/>
        <v/>
      </c>
      <c r="Q43" s="54" t="str">
        <f t="shared" ca="1" si="7"/>
        <v/>
      </c>
      <c r="R43" s="158" t="str">
        <f t="shared" ca="1" si="8"/>
        <v/>
      </c>
      <c r="S43" s="54" t="str">
        <f t="shared" ca="1" si="9"/>
        <v/>
      </c>
      <c r="T43" s="54" t="str">
        <f t="shared" ca="1" si="10"/>
        <v/>
      </c>
      <c r="U43" s="54" t="str">
        <f t="shared" ca="1" si="11"/>
        <v/>
      </c>
      <c r="V43" s="54" t="str">
        <f t="shared" ca="1" si="12"/>
        <v/>
      </c>
      <c r="W43" s="5"/>
      <c r="X43" s="5"/>
      <c r="Y43" s="5"/>
      <c r="Z43" s="5"/>
      <c r="AA43" s="5"/>
      <c r="AB43" s="5"/>
      <c r="AC43" s="5"/>
      <c r="AD43" s="5"/>
      <c r="AE43" s="5"/>
      <c r="AF43" s="5"/>
      <c r="AG43" s="5"/>
      <c r="AH43" s="5"/>
      <c r="AI43" s="5"/>
      <c r="AJ43" s="5"/>
      <c r="AK43" s="5"/>
      <c r="AL43" s="5"/>
      <c r="AM43" s="5"/>
      <c r="AN43" s="5"/>
      <c r="AO43" s="5"/>
      <c r="AP43" s="5"/>
      <c r="AQ43" s="5"/>
      <c r="AR43" s="5"/>
      <c r="AS43" s="5"/>
      <c r="AT43" s="5"/>
    </row>
    <row r="44" spans="1:46">
      <c r="A44" s="5"/>
      <c r="B44" s="39"/>
      <c r="C44" s="194"/>
      <c r="D44" s="34"/>
      <c r="E44" s="34"/>
      <c r="F44" s="69"/>
      <c r="G44" s="4" t="str">
        <f t="shared" si="13"/>
        <v/>
      </c>
      <c r="H44" s="5"/>
      <c r="I44" s="157"/>
      <c r="J44" s="5"/>
      <c r="K44" s="54" t="str">
        <f t="shared" ca="1" si="1"/>
        <v/>
      </c>
      <c r="L44" s="54" t="str">
        <f t="shared" ca="1" si="2"/>
        <v/>
      </c>
      <c r="M44" s="54" t="str">
        <f t="shared" ca="1" si="3"/>
        <v/>
      </c>
      <c r="N44" s="158" t="str">
        <f t="shared" ca="1" si="4"/>
        <v/>
      </c>
      <c r="O44" s="54" t="str">
        <f t="shared" ca="1" si="5"/>
        <v/>
      </c>
      <c r="P44" s="54" t="str">
        <f t="shared" ca="1" si="6"/>
        <v/>
      </c>
      <c r="Q44" s="54" t="str">
        <f t="shared" ca="1" si="7"/>
        <v/>
      </c>
      <c r="R44" s="158" t="str">
        <f t="shared" ca="1" si="8"/>
        <v/>
      </c>
      <c r="S44" s="54" t="str">
        <f t="shared" ca="1" si="9"/>
        <v/>
      </c>
      <c r="T44" s="54" t="str">
        <f t="shared" ca="1" si="10"/>
        <v/>
      </c>
      <c r="U44" s="54" t="str">
        <f t="shared" ca="1" si="11"/>
        <v/>
      </c>
      <c r="V44" s="54" t="str">
        <f t="shared" ca="1" si="12"/>
        <v/>
      </c>
      <c r="W44" s="5"/>
      <c r="X44" s="5"/>
      <c r="Y44" s="5"/>
      <c r="Z44" s="5"/>
      <c r="AA44" s="5"/>
      <c r="AB44" s="5"/>
      <c r="AC44" s="5"/>
      <c r="AD44" s="5"/>
      <c r="AE44" s="5"/>
      <c r="AF44" s="5"/>
      <c r="AG44" s="5"/>
      <c r="AH44" s="5"/>
      <c r="AI44" s="5"/>
      <c r="AJ44" s="5"/>
      <c r="AK44" s="5"/>
      <c r="AL44" s="5"/>
      <c r="AM44" s="5"/>
      <c r="AN44" s="5"/>
      <c r="AO44" s="5"/>
      <c r="AP44" s="5"/>
      <c r="AQ44" s="5"/>
      <c r="AR44" s="5"/>
      <c r="AS44" s="5"/>
      <c r="AT44" s="5"/>
    </row>
    <row r="45" spans="1:46">
      <c r="A45" s="5"/>
      <c r="B45" s="39"/>
      <c r="C45" s="194"/>
      <c r="D45" s="34"/>
      <c r="E45" s="34"/>
      <c r="F45" s="69"/>
      <c r="G45" s="4" t="str">
        <f t="shared" si="13"/>
        <v/>
      </c>
      <c r="H45" s="5"/>
      <c r="I45" s="157"/>
      <c r="J45" s="5"/>
      <c r="K45" s="54" t="str">
        <f t="shared" ca="1" si="1"/>
        <v/>
      </c>
      <c r="L45" s="54" t="str">
        <f t="shared" ca="1" si="2"/>
        <v/>
      </c>
      <c r="M45" s="54" t="str">
        <f t="shared" ca="1" si="3"/>
        <v/>
      </c>
      <c r="N45" s="158" t="str">
        <f t="shared" ca="1" si="4"/>
        <v/>
      </c>
      <c r="O45" s="54" t="str">
        <f t="shared" ca="1" si="5"/>
        <v/>
      </c>
      <c r="P45" s="54" t="str">
        <f t="shared" ca="1" si="6"/>
        <v/>
      </c>
      <c r="Q45" s="54" t="str">
        <f t="shared" ca="1" si="7"/>
        <v/>
      </c>
      <c r="R45" s="158" t="str">
        <f t="shared" ca="1" si="8"/>
        <v/>
      </c>
      <c r="S45" s="54" t="str">
        <f t="shared" ca="1" si="9"/>
        <v/>
      </c>
      <c r="T45" s="54" t="str">
        <f t="shared" ca="1" si="10"/>
        <v/>
      </c>
      <c r="U45" s="54" t="str">
        <f t="shared" ca="1" si="11"/>
        <v/>
      </c>
      <c r="V45" s="54" t="str">
        <f t="shared" ca="1" si="12"/>
        <v/>
      </c>
      <c r="W45" s="5"/>
      <c r="X45" s="5"/>
      <c r="Y45" s="5"/>
      <c r="Z45" s="5"/>
      <c r="AA45" s="5"/>
      <c r="AB45" s="5"/>
      <c r="AC45" s="5"/>
      <c r="AD45" s="5"/>
      <c r="AE45" s="5"/>
      <c r="AF45" s="5"/>
      <c r="AG45" s="5"/>
      <c r="AH45" s="5"/>
      <c r="AI45" s="5"/>
      <c r="AJ45" s="5"/>
      <c r="AK45" s="5"/>
      <c r="AL45" s="5"/>
      <c r="AM45" s="5"/>
      <c r="AN45" s="5"/>
      <c r="AO45" s="5"/>
      <c r="AP45" s="5"/>
      <c r="AQ45" s="5"/>
      <c r="AR45" s="5"/>
      <c r="AS45" s="5"/>
      <c r="AT45" s="5"/>
    </row>
    <row r="46" spans="1:46">
      <c r="A46" s="5"/>
      <c r="B46" s="39"/>
      <c r="C46" s="194"/>
      <c r="D46" s="34"/>
      <c r="E46" s="34"/>
      <c r="F46" s="69"/>
      <c r="G46" s="4" t="str">
        <f t="shared" si="13"/>
        <v/>
      </c>
      <c r="H46" s="5"/>
      <c r="I46" s="157"/>
      <c r="J46" s="5"/>
      <c r="K46" s="54" t="str">
        <f t="shared" ca="1" si="1"/>
        <v/>
      </c>
      <c r="L46" s="54" t="str">
        <f t="shared" ca="1" si="2"/>
        <v/>
      </c>
      <c r="M46" s="54" t="str">
        <f t="shared" ca="1" si="3"/>
        <v/>
      </c>
      <c r="N46" s="158" t="str">
        <f t="shared" ca="1" si="4"/>
        <v/>
      </c>
      <c r="O46" s="54" t="str">
        <f t="shared" ca="1" si="5"/>
        <v/>
      </c>
      <c r="P46" s="54" t="str">
        <f t="shared" ca="1" si="6"/>
        <v/>
      </c>
      <c r="Q46" s="54" t="str">
        <f t="shared" ca="1" si="7"/>
        <v/>
      </c>
      <c r="R46" s="158" t="str">
        <f t="shared" ca="1" si="8"/>
        <v/>
      </c>
      <c r="S46" s="54" t="str">
        <f t="shared" ca="1" si="9"/>
        <v/>
      </c>
      <c r="T46" s="54" t="str">
        <f t="shared" ca="1" si="10"/>
        <v/>
      </c>
      <c r="U46" s="54" t="str">
        <f t="shared" ca="1" si="11"/>
        <v/>
      </c>
      <c r="V46" s="54" t="str">
        <f t="shared" ca="1" si="12"/>
        <v/>
      </c>
      <c r="W46" s="5"/>
      <c r="X46" s="5"/>
      <c r="Y46" s="5"/>
      <c r="Z46" s="5"/>
      <c r="AA46" s="5"/>
      <c r="AB46" s="5"/>
      <c r="AC46" s="5"/>
      <c r="AD46" s="5"/>
      <c r="AE46" s="5"/>
      <c r="AF46" s="5"/>
      <c r="AG46" s="5"/>
      <c r="AH46" s="5"/>
      <c r="AI46" s="5"/>
      <c r="AJ46" s="5"/>
      <c r="AK46" s="5"/>
      <c r="AL46" s="5"/>
      <c r="AM46" s="5"/>
      <c r="AN46" s="5"/>
      <c r="AO46" s="5"/>
      <c r="AP46" s="5"/>
      <c r="AQ46" s="5"/>
      <c r="AR46" s="5"/>
      <c r="AS46" s="5"/>
      <c r="AT46" s="5"/>
    </row>
    <row r="47" spans="1:46">
      <c r="A47" s="5"/>
      <c r="B47" s="39"/>
      <c r="C47" s="194"/>
      <c r="D47" s="34"/>
      <c r="E47" s="34"/>
      <c r="F47" s="69"/>
      <c r="G47" s="4" t="str">
        <f t="shared" si="13"/>
        <v/>
      </c>
      <c r="H47" s="5"/>
      <c r="I47" s="157"/>
      <c r="J47" s="5"/>
      <c r="K47" s="54" t="str">
        <f t="shared" ca="1" si="1"/>
        <v/>
      </c>
      <c r="L47" s="54" t="str">
        <f t="shared" ca="1" si="2"/>
        <v/>
      </c>
      <c r="M47" s="54" t="str">
        <f t="shared" ca="1" si="3"/>
        <v/>
      </c>
      <c r="N47" s="158" t="str">
        <f t="shared" ca="1" si="4"/>
        <v/>
      </c>
      <c r="O47" s="54" t="str">
        <f t="shared" ca="1" si="5"/>
        <v/>
      </c>
      <c r="P47" s="54" t="str">
        <f t="shared" ca="1" si="6"/>
        <v/>
      </c>
      <c r="Q47" s="54" t="str">
        <f t="shared" ca="1" si="7"/>
        <v/>
      </c>
      <c r="R47" s="158" t="str">
        <f t="shared" ca="1" si="8"/>
        <v/>
      </c>
      <c r="S47" s="54" t="str">
        <f t="shared" ca="1" si="9"/>
        <v/>
      </c>
      <c r="T47" s="54" t="str">
        <f t="shared" ca="1" si="10"/>
        <v/>
      </c>
      <c r="U47" s="54" t="str">
        <f t="shared" ca="1" si="11"/>
        <v/>
      </c>
      <c r="V47" s="54" t="str">
        <f t="shared" ca="1" si="12"/>
        <v/>
      </c>
      <c r="W47" s="5"/>
      <c r="X47" s="5"/>
      <c r="Y47" s="5"/>
      <c r="Z47" s="5"/>
      <c r="AA47" s="5"/>
      <c r="AB47" s="5"/>
      <c r="AC47" s="5"/>
      <c r="AD47" s="5"/>
      <c r="AE47" s="5"/>
      <c r="AF47" s="5"/>
      <c r="AG47" s="5"/>
      <c r="AH47" s="5"/>
      <c r="AI47" s="5"/>
      <c r="AJ47" s="5"/>
      <c r="AK47" s="5"/>
      <c r="AL47" s="5"/>
      <c r="AM47" s="5"/>
      <c r="AN47" s="5"/>
      <c r="AO47" s="5"/>
      <c r="AP47" s="5"/>
      <c r="AQ47" s="5"/>
      <c r="AR47" s="5"/>
      <c r="AS47" s="5"/>
      <c r="AT47" s="5"/>
    </row>
    <row r="48" spans="1:46">
      <c r="A48" s="5"/>
      <c r="B48" s="39"/>
      <c r="C48" s="194"/>
      <c r="D48" s="34"/>
      <c r="E48" s="34"/>
      <c r="F48" s="69"/>
      <c r="G48" s="4" t="str">
        <f t="shared" si="13"/>
        <v/>
      </c>
      <c r="H48" s="5"/>
      <c r="I48" s="157"/>
      <c r="J48" s="5"/>
      <c r="K48" s="54" t="str">
        <f t="shared" ca="1" si="1"/>
        <v/>
      </c>
      <c r="L48" s="54" t="str">
        <f t="shared" ca="1" si="2"/>
        <v/>
      </c>
      <c r="M48" s="54" t="str">
        <f t="shared" ca="1" si="3"/>
        <v/>
      </c>
      <c r="N48" s="158" t="str">
        <f t="shared" ca="1" si="4"/>
        <v/>
      </c>
      <c r="O48" s="54" t="str">
        <f t="shared" ca="1" si="5"/>
        <v/>
      </c>
      <c r="P48" s="54" t="str">
        <f t="shared" ca="1" si="6"/>
        <v/>
      </c>
      <c r="Q48" s="54" t="str">
        <f t="shared" ca="1" si="7"/>
        <v/>
      </c>
      <c r="R48" s="158" t="str">
        <f t="shared" ca="1" si="8"/>
        <v/>
      </c>
      <c r="S48" s="54" t="str">
        <f t="shared" ca="1" si="9"/>
        <v/>
      </c>
      <c r="T48" s="54" t="str">
        <f t="shared" ca="1" si="10"/>
        <v/>
      </c>
      <c r="U48" s="54" t="str">
        <f t="shared" ca="1" si="11"/>
        <v/>
      </c>
      <c r="V48" s="54" t="str">
        <f t="shared" ca="1" si="12"/>
        <v/>
      </c>
      <c r="W48" s="5"/>
      <c r="X48" s="5"/>
      <c r="Y48" s="5"/>
      <c r="Z48" s="5"/>
      <c r="AA48" s="5"/>
      <c r="AB48" s="5"/>
      <c r="AC48" s="5"/>
      <c r="AD48" s="5"/>
      <c r="AE48" s="5"/>
      <c r="AF48" s="5"/>
      <c r="AG48" s="5"/>
      <c r="AH48" s="5"/>
      <c r="AI48" s="5"/>
      <c r="AJ48" s="5"/>
      <c r="AK48" s="5"/>
      <c r="AL48" s="5"/>
      <c r="AM48" s="5"/>
      <c r="AN48" s="5"/>
      <c r="AO48" s="5"/>
      <c r="AP48" s="5"/>
      <c r="AQ48" s="5"/>
      <c r="AR48" s="5"/>
      <c r="AS48" s="5"/>
      <c r="AT48" s="5"/>
    </row>
    <row r="49" spans="1:46" ht="15" thickBot="1">
      <c r="A49" s="5"/>
      <c r="B49" s="40"/>
      <c r="C49" s="195"/>
      <c r="D49" s="182"/>
      <c r="E49" s="182"/>
      <c r="F49" s="183"/>
      <c r="G49" s="184" t="str">
        <f t="shared" si="13"/>
        <v/>
      </c>
      <c r="H49" s="5"/>
      <c r="I49" s="157"/>
      <c r="J49" s="5"/>
      <c r="K49" s="54" t="str">
        <f t="shared" ca="1" si="1"/>
        <v/>
      </c>
      <c r="L49" s="54" t="str">
        <f t="shared" ca="1" si="2"/>
        <v/>
      </c>
      <c r="M49" s="54" t="str">
        <f t="shared" ca="1" si="3"/>
        <v/>
      </c>
      <c r="N49" s="158" t="str">
        <f t="shared" ca="1" si="4"/>
        <v/>
      </c>
      <c r="O49" s="54" t="str">
        <f t="shared" ca="1" si="5"/>
        <v/>
      </c>
      <c r="P49" s="54" t="str">
        <f t="shared" ca="1" si="6"/>
        <v/>
      </c>
      <c r="Q49" s="54" t="str">
        <f t="shared" ca="1" si="7"/>
        <v/>
      </c>
      <c r="R49" s="158" t="str">
        <f t="shared" ca="1" si="8"/>
        <v/>
      </c>
      <c r="S49" s="54" t="str">
        <f t="shared" ca="1" si="9"/>
        <v/>
      </c>
      <c r="T49" s="54" t="str">
        <f t="shared" ca="1" si="10"/>
        <v/>
      </c>
      <c r="U49" s="54" t="str">
        <f t="shared" ca="1" si="11"/>
        <v/>
      </c>
      <c r="V49" s="54" t="str">
        <f t="shared" ca="1" si="12"/>
        <v/>
      </c>
      <c r="W49" s="5"/>
      <c r="X49" s="5"/>
      <c r="Y49" s="5"/>
      <c r="Z49" s="5"/>
      <c r="AA49" s="5"/>
      <c r="AB49" s="5"/>
      <c r="AC49" s="5"/>
      <c r="AD49" s="5"/>
      <c r="AE49" s="5"/>
      <c r="AF49" s="5"/>
      <c r="AG49" s="5"/>
      <c r="AH49" s="5"/>
      <c r="AI49" s="5"/>
      <c r="AJ49" s="5"/>
      <c r="AK49" s="5"/>
      <c r="AL49" s="5"/>
      <c r="AM49" s="5"/>
      <c r="AN49" s="5"/>
      <c r="AO49" s="5"/>
      <c r="AP49" s="5"/>
      <c r="AQ49" s="5"/>
      <c r="AR49" s="5"/>
      <c r="AS49" s="5"/>
      <c r="AT49" s="5"/>
    </row>
    <row r="50" spans="1:46" ht="15" thickBot="1">
      <c r="A50" s="5"/>
      <c r="B50" s="5"/>
      <c r="C50" s="5"/>
      <c r="D50" s="5"/>
      <c r="E50" s="223" t="s">
        <v>3</v>
      </c>
      <c r="F50" s="224"/>
      <c r="G50" s="181">
        <f ca="1">SUM(G25:G49)</f>
        <v>0</v>
      </c>
      <c r="H50" s="5"/>
      <c r="I50" s="157"/>
      <c r="J50" s="5"/>
      <c r="K50" s="5"/>
      <c r="L50" s="5"/>
      <c r="M50" s="5"/>
      <c r="N50" s="31"/>
      <c r="O50" s="5"/>
      <c r="P50" s="5"/>
      <c r="Q50" s="5"/>
      <c r="R50" s="31"/>
      <c r="S50" s="5"/>
      <c r="T50" s="71"/>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row>
    <row r="51" spans="1:46" ht="90" customHeight="1" thickBot="1">
      <c r="A51" s="5"/>
      <c r="B51" s="55" t="s">
        <v>5</v>
      </c>
      <c r="C51" s="221"/>
      <c r="D51" s="222"/>
      <c r="E51" s="178"/>
      <c r="F51" s="227" t="s">
        <v>129</v>
      </c>
      <c r="G51" s="228"/>
      <c r="H51" s="5"/>
      <c r="I51" s="157"/>
      <c r="J51" s="5"/>
      <c r="K51" s="5"/>
      <c r="L51" s="5"/>
      <c r="M51" s="5"/>
      <c r="N51" s="31"/>
      <c r="O51" s="5"/>
      <c r="P51" s="5"/>
      <c r="Q51" s="5"/>
      <c r="R51" s="31"/>
      <c r="S51" s="5"/>
      <c r="T51" s="71"/>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row>
    <row r="52" spans="1:46" ht="73.2" customHeight="1" thickBot="1">
      <c r="A52" s="5"/>
      <c r="B52" s="55" t="s">
        <v>26</v>
      </c>
      <c r="C52" s="215" t="str">
        <f>IF($F$11="","",$F$11)</f>
        <v/>
      </c>
      <c r="D52" s="216"/>
      <c r="E52" s="177" t="str">
        <f>IF(E51="","",IF(E51=1,0.5%,1%))</f>
        <v/>
      </c>
      <c r="F52" s="176" t="s">
        <v>119</v>
      </c>
      <c r="G52" s="56" t="str">
        <f>IF(OR(C52="",E51=""),"",C52*E52)</f>
        <v/>
      </c>
      <c r="H52" s="5"/>
      <c r="I52" s="157"/>
      <c r="J52" s="5"/>
      <c r="K52" s="5"/>
      <c r="L52" s="5"/>
      <c r="M52" s="5"/>
      <c r="N52" s="31"/>
      <c r="O52" s="5"/>
      <c r="P52" s="5"/>
      <c r="Q52" s="5"/>
      <c r="R52" s="31"/>
      <c r="S52" s="5"/>
      <c r="T52" s="71"/>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row>
    <row r="53" spans="1:46" ht="15.6">
      <c r="A53" s="5"/>
      <c r="B53" s="5"/>
      <c r="C53" s="175" t="s">
        <v>120</v>
      </c>
      <c r="D53" s="179" t="str">
        <f>E52</f>
        <v/>
      </c>
      <c r="E53" s="205" t="s">
        <v>121</v>
      </c>
      <c r="F53" s="206"/>
      <c r="G53" s="217" t="str">
        <f>IF(AND(C51="",C52=""),"",IF(AND(C51&lt;E51,C52=""),"nein, keine Gleitung möglich",IF(AND(C51&gt;E51,C52=""),"bitte noch geschätze Auftragssumme eintragen",IF(AND(G50&gt;G52,C51=""),"bitte noch Zeitraum eintragen",IF(OR(C51&lt;E51,G50&lt;G52),"nein, keine Gleitung möglich","ja =&gt; Aufnahme im Fb 225")))))</f>
        <v/>
      </c>
      <c r="H53" s="5"/>
      <c r="I53" s="157"/>
      <c r="J53" s="5"/>
      <c r="K53" s="5"/>
      <c r="L53" s="5"/>
      <c r="M53" s="5"/>
      <c r="N53" s="31"/>
      <c r="O53" s="5"/>
      <c r="P53" s="5"/>
      <c r="Q53" s="5"/>
      <c r="R53" s="31"/>
      <c r="S53" s="5"/>
      <c r="T53" s="71"/>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row>
    <row r="54" spans="1:46" ht="16.2" customHeight="1" thickBot="1">
      <c r="A54" s="5"/>
      <c r="B54" s="5"/>
      <c r="C54" s="180" t="s">
        <v>12</v>
      </c>
      <c r="D54" s="174">
        <f>E51</f>
        <v>0</v>
      </c>
      <c r="E54" s="219" t="s">
        <v>122</v>
      </c>
      <c r="F54" s="220"/>
      <c r="G54" s="218"/>
      <c r="H54" s="5"/>
      <c r="I54" s="157"/>
      <c r="J54" s="5"/>
      <c r="K54" s="5"/>
      <c r="L54" s="5"/>
      <c r="M54" s="5"/>
      <c r="N54" s="31"/>
      <c r="O54" s="5"/>
      <c r="P54" s="5"/>
      <c r="Q54" s="5"/>
      <c r="R54" s="31"/>
      <c r="S54" s="5"/>
      <c r="T54" s="71"/>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row>
    <row r="55" spans="1:46" ht="15" thickBot="1">
      <c r="A55" s="5"/>
      <c r="B55" s="5"/>
      <c r="C55" s="5"/>
      <c r="D55" s="5"/>
      <c r="E55" s="5"/>
      <c r="F55" s="5"/>
      <c r="G55" s="5"/>
      <c r="H55" s="5"/>
      <c r="I55" s="157"/>
      <c r="J55" s="5"/>
      <c r="K55" s="5"/>
      <c r="L55" s="5"/>
      <c r="M55" s="5"/>
      <c r="N55" s="31"/>
      <c r="O55" s="5"/>
      <c r="P55" s="5"/>
      <c r="Q55" s="5"/>
      <c r="R55" s="31"/>
      <c r="S55" s="5"/>
      <c r="T55" s="71"/>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row>
    <row r="56" spans="1:46" s="5" customFormat="1" ht="57.6" customHeight="1" thickBot="1">
      <c r="B56" s="209" t="s">
        <v>128</v>
      </c>
      <c r="C56" s="210"/>
      <c r="D56" s="210"/>
      <c r="E56" s="210"/>
      <c r="F56" s="153" t="str">
        <f>IF(AND(OR(F19="",B58="",C58=""),E58=""),"X",IF(AND(E58="",B58&lt;&gt;"",C58&lt;&gt;""),F19*(C58/B58),IF(AND(E58&lt;&gt;"",B58="",C58&lt;&gt;""),E58,"X")))</f>
        <v>X</v>
      </c>
      <c r="G56" s="138" t="str">
        <f>G19</f>
        <v>EUR/</v>
      </c>
      <c r="I56" s="157"/>
      <c r="J56" s="154"/>
      <c r="N56" s="31"/>
      <c r="R56" s="31"/>
      <c r="T56" s="71"/>
    </row>
    <row r="57" spans="1:46" s="5" customFormat="1" ht="58.2" customHeight="1" thickBot="1">
      <c r="B57" s="185" t="s">
        <v>126</v>
      </c>
      <c r="C57" s="185" t="s">
        <v>131</v>
      </c>
      <c r="D57" s="186" t="s">
        <v>127</v>
      </c>
      <c r="E57" s="53" t="s">
        <v>132</v>
      </c>
      <c r="I57" s="157"/>
      <c r="N57" s="31"/>
      <c r="R57" s="31"/>
      <c r="T57" s="71"/>
    </row>
    <row r="58" spans="1:46" s="5" customFormat="1" ht="15" thickBot="1">
      <c r="B58" s="70"/>
      <c r="C58" s="70"/>
      <c r="D58" s="7"/>
      <c r="E58" s="106"/>
      <c r="F58" s="7"/>
      <c r="G58" s="7"/>
      <c r="I58" s="157"/>
      <c r="N58" s="31"/>
      <c r="R58" s="31"/>
      <c r="T58" s="71"/>
    </row>
    <row r="59" spans="1:46" s="5" customFormat="1">
      <c r="N59" s="31"/>
      <c r="R59" s="31"/>
      <c r="T59" s="71"/>
    </row>
    <row r="60" spans="1:46" s="5" customFormat="1" ht="28.2" customHeight="1">
      <c r="B60" s="211" t="s">
        <v>9</v>
      </c>
      <c r="C60" s="211"/>
      <c r="D60" s="211"/>
      <c r="E60" s="211"/>
      <c r="F60" s="211"/>
      <c r="G60" s="211"/>
      <c r="H60" s="58"/>
      <c r="I60" s="58"/>
      <c r="J60" s="58"/>
      <c r="N60" s="31"/>
      <c r="R60" s="31"/>
      <c r="T60" s="71"/>
    </row>
    <row r="61" spans="1:46" s="5" customFormat="1">
      <c r="B61" s="212" t="str">
        <f>HYPERLINK("#", "https://www.destatis.de/DE/Themen/Wirtschaft/Preise/Erzeugerpreisindex-gewerbliche-Produkte/_inhalt.html#sprg238922")</f>
        <v>https://www.destatis.de/DE/Themen/Wirtschaft/Preise/Erzeugerpreisindex-gewerbliche-Produkte/_inhalt.html#sprg238922</v>
      </c>
      <c r="C61" s="212"/>
      <c r="D61" s="212"/>
      <c r="E61" s="212"/>
      <c r="F61" s="212"/>
      <c r="G61" s="212"/>
      <c r="N61" s="31"/>
      <c r="R61" s="31"/>
      <c r="T61" s="71"/>
    </row>
    <row r="62" spans="1:46" s="5" customFormat="1">
      <c r="B62" s="78"/>
      <c r="C62" s="78"/>
      <c r="D62" s="78"/>
      <c r="E62" s="78"/>
      <c r="F62" s="78"/>
      <c r="G62" s="78"/>
      <c r="N62" s="31"/>
      <c r="R62" s="31"/>
      <c r="T62" s="71"/>
    </row>
    <row r="63" spans="1:46" ht="16.2" thickBot="1">
      <c r="A63" s="5"/>
      <c r="B63" s="5"/>
      <c r="C63" s="5"/>
      <c r="D63" s="5"/>
      <c r="E63" s="5"/>
      <c r="F63" s="5"/>
      <c r="G63" s="5"/>
      <c r="H63" s="49"/>
      <c r="I63" s="49"/>
      <c r="J63" s="5"/>
      <c r="K63" s="5"/>
      <c r="L63" s="5"/>
      <c r="M63" s="5"/>
      <c r="N63" s="31"/>
      <c r="O63" s="5"/>
      <c r="P63" s="5"/>
      <c r="Q63" s="5"/>
      <c r="R63" s="31"/>
      <c r="S63" s="5"/>
      <c r="T63" s="71"/>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row>
    <row r="64" spans="1:46" s="170" customFormat="1" ht="21.6" customHeight="1" thickBot="1">
      <c r="A64" s="166"/>
      <c r="B64" s="167" t="s">
        <v>83</v>
      </c>
      <c r="C64" s="213"/>
      <c r="D64" s="214"/>
      <c r="E64" s="167" t="s">
        <v>11</v>
      </c>
      <c r="F64" s="213"/>
      <c r="G64" s="214"/>
      <c r="H64" s="166"/>
      <c r="I64" s="166"/>
      <c r="J64" s="166"/>
      <c r="K64" s="166"/>
      <c r="L64" s="166"/>
      <c r="M64" s="166"/>
      <c r="N64" s="168"/>
      <c r="O64" s="166"/>
      <c r="P64" s="166"/>
      <c r="Q64" s="166"/>
      <c r="R64" s="168"/>
      <c r="S64" s="166"/>
      <c r="T64" s="169"/>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row>
    <row r="65" spans="1:46" ht="15" thickBot="1">
      <c r="A65" s="5"/>
      <c r="B65" s="5"/>
      <c r="C65" s="5"/>
      <c r="D65" s="5"/>
      <c r="E65" s="5"/>
      <c r="F65" s="5"/>
      <c r="G65" s="5"/>
      <c r="H65" s="5"/>
      <c r="I65" s="5"/>
      <c r="J65" s="5"/>
      <c r="K65" s="5"/>
      <c r="L65" s="5"/>
      <c r="M65" s="5"/>
      <c r="N65" s="31"/>
      <c r="O65" s="5"/>
      <c r="P65" s="5"/>
      <c r="Q65" s="5"/>
      <c r="R65" s="31"/>
      <c r="S65" s="5"/>
      <c r="T65" s="71"/>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row>
    <row r="66" spans="1:46" ht="27.6" customHeight="1" thickBot="1">
      <c r="A66" s="5"/>
      <c r="B66" s="5"/>
      <c r="C66" s="5"/>
      <c r="D66" s="5"/>
      <c r="E66" s="5"/>
      <c r="F66" s="5"/>
      <c r="G66" s="125" t="s">
        <v>69</v>
      </c>
      <c r="H66" s="5"/>
      <c r="I66" s="5"/>
      <c r="J66" s="5"/>
      <c r="K66" s="5"/>
      <c r="L66" s="5"/>
      <c r="M66" s="5"/>
      <c r="N66" s="31"/>
      <c r="O66" s="5"/>
      <c r="P66" s="5"/>
      <c r="Q66" s="5"/>
      <c r="R66" s="31"/>
      <c r="S66" s="5"/>
      <c r="T66" s="71"/>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row>
    <row r="67" spans="1:46" ht="72" customHeight="1" thickBot="1">
      <c r="A67" s="5"/>
      <c r="B67" s="229" t="s">
        <v>118</v>
      </c>
      <c r="C67" s="230"/>
      <c r="D67" s="230"/>
      <c r="E67" s="231"/>
      <c r="F67" s="153" t="str">
        <f>IF(AND(ISBLANK(B69)=TRUE,ISBLANK(B71)=TRUE),"",IF(ISBLANK(B69)=TRUE,SUM(B71:E71)/COUNT(B71:E71),SUM(B69:E69)/COUNT(B69:E69)))</f>
        <v/>
      </c>
      <c r="G67" s="107" t="s">
        <v>60</v>
      </c>
      <c r="H67" s="5"/>
      <c r="I67" s="157">
        <f>ROW()</f>
        <v>67</v>
      </c>
      <c r="J67" s="5"/>
      <c r="K67" s="5"/>
      <c r="L67" s="5"/>
      <c r="M67" s="5"/>
      <c r="N67" s="31"/>
      <c r="O67" s="5"/>
      <c r="P67" s="5"/>
      <c r="Q67" s="5"/>
      <c r="R67" s="31"/>
      <c r="S67" s="5"/>
      <c r="T67" s="71"/>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row>
    <row r="68" spans="1:46" ht="60" customHeight="1" thickBot="1">
      <c r="A68" s="5"/>
      <c r="B68" s="185" t="s">
        <v>130</v>
      </c>
      <c r="C68" s="225" t="s">
        <v>124</v>
      </c>
      <c r="D68" s="224"/>
      <c r="E68" s="185" t="s">
        <v>125</v>
      </c>
      <c r="F68" s="66"/>
      <c r="G68" s="5"/>
      <c r="H68" s="5"/>
      <c r="I68" s="157">
        <f>I67</f>
        <v>67</v>
      </c>
      <c r="J68" s="5"/>
      <c r="K68" s="5"/>
      <c r="L68" s="5"/>
      <c r="M68" s="5"/>
      <c r="N68" s="31"/>
      <c r="O68" s="5"/>
      <c r="P68" s="5"/>
      <c r="Q68" s="5"/>
      <c r="R68" s="31"/>
      <c r="S68" s="5"/>
      <c r="T68" s="71"/>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row>
    <row r="69" spans="1:46" ht="15" thickBot="1">
      <c r="A69" s="5"/>
      <c r="B69" s="106"/>
      <c r="C69" s="207"/>
      <c r="D69" s="208"/>
      <c r="E69" s="106"/>
      <c r="F69" s="5"/>
      <c r="G69" s="5"/>
      <c r="H69" s="5"/>
      <c r="I69" s="157">
        <f t="shared" ref="I69:I91" si="14">I68</f>
        <v>67</v>
      </c>
      <c r="J69" s="5"/>
      <c r="K69" s="5"/>
      <c r="L69" s="5"/>
      <c r="M69" s="5"/>
      <c r="N69" s="31"/>
      <c r="O69" s="5"/>
      <c r="P69" s="5"/>
      <c r="Q69" s="5"/>
      <c r="R69" s="31"/>
      <c r="S69" s="5"/>
      <c r="T69" s="71"/>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row>
    <row r="70" spans="1:46" ht="28.95" customHeight="1" thickBot="1">
      <c r="A70" s="5"/>
      <c r="B70" s="51" t="s">
        <v>0</v>
      </c>
      <c r="C70" s="225" t="s">
        <v>1</v>
      </c>
      <c r="D70" s="226"/>
      <c r="E70" s="51" t="s">
        <v>2</v>
      </c>
      <c r="F70" s="65"/>
      <c r="G70" s="5"/>
      <c r="H70" s="5"/>
      <c r="I70" s="157">
        <f t="shared" si="14"/>
        <v>67</v>
      </c>
      <c r="J70" s="5"/>
      <c r="K70" s="5"/>
      <c r="L70" s="5"/>
      <c r="M70" s="5"/>
      <c r="N70" s="31"/>
      <c r="O70" s="5"/>
      <c r="P70" s="5"/>
      <c r="Q70" s="5"/>
      <c r="R70" s="31"/>
      <c r="S70" s="5"/>
      <c r="T70" s="71"/>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row>
    <row r="71" spans="1:46" ht="15" thickBot="1">
      <c r="A71" s="5"/>
      <c r="B71" s="106"/>
      <c r="C71" s="207"/>
      <c r="D71" s="208"/>
      <c r="E71" s="106"/>
      <c r="F71" s="5"/>
      <c r="G71" s="5"/>
      <c r="H71" s="5"/>
      <c r="I71" s="157">
        <f t="shared" si="14"/>
        <v>67</v>
      </c>
      <c r="J71" s="5"/>
      <c r="K71" s="5"/>
      <c r="L71" s="5"/>
      <c r="M71" s="5"/>
      <c r="N71" s="31"/>
      <c r="O71" s="5"/>
      <c r="P71" s="5"/>
      <c r="Q71" s="5"/>
      <c r="R71" s="31"/>
      <c r="S71" s="5"/>
      <c r="T71" s="71"/>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row>
    <row r="72" spans="1:46" ht="57" customHeight="1" thickBot="1">
      <c r="A72" s="5"/>
      <c r="B72" s="173" t="s">
        <v>27</v>
      </c>
      <c r="C72" s="151" t="s">
        <v>73</v>
      </c>
      <c r="D72" s="152" t="s">
        <v>72</v>
      </c>
      <c r="E72" s="151" t="s">
        <v>74</v>
      </c>
      <c r="F72" s="152" t="s">
        <v>75</v>
      </c>
      <c r="G72" s="53" t="s">
        <v>39</v>
      </c>
      <c r="H72" s="5"/>
      <c r="I72" s="157">
        <f t="shared" si="14"/>
        <v>67</v>
      </c>
      <c r="J72" s="5"/>
      <c r="K72" s="5"/>
      <c r="L72" s="5"/>
      <c r="M72" s="5"/>
      <c r="N72" s="31"/>
      <c r="O72" s="5"/>
      <c r="P72" s="5"/>
      <c r="Q72" s="5"/>
      <c r="R72" s="31"/>
      <c r="S72" s="5"/>
      <c r="T72" s="71"/>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row>
    <row r="73" spans="1:46">
      <c r="A73" s="5"/>
      <c r="B73" s="38"/>
      <c r="C73" s="192"/>
      <c r="D73" s="1"/>
      <c r="E73" s="1"/>
      <c r="F73" s="67"/>
      <c r="G73" s="3" t="str">
        <f ca="1">IF(OR(C73="",E73=""),"",C73*E73*INDIRECT("F"&amp;I67))</f>
        <v/>
      </c>
      <c r="H73" s="5"/>
      <c r="I73" s="157">
        <f t="shared" si="14"/>
        <v>67</v>
      </c>
      <c r="J73" s="5"/>
      <c r="K73" s="54" t="str">
        <f ca="1">IF(AND(B73&lt;&gt;"",INDIRECT("G"&amp;I67+34)="ja =&gt; Aufnahme im Fb 225"),B73,"")</f>
        <v/>
      </c>
      <c r="L73" s="54" t="str">
        <f ca="1">IF(AND(B73&lt;&gt;"",INDIRECT("G"&amp;I67+34)="ja =&gt; Aufnahme im Fb 225"),INDIRECT("$C$"&amp;I67-3),"")</f>
        <v/>
      </c>
      <c r="M73" s="54" t="str">
        <f ca="1">IF(AND(B73&lt;&gt;"",INDIRECT("G"&amp;I67+34)="ja =&gt; Aufnahme im Fb 225"),INDIRECT("F"&amp;I67-3),"")</f>
        <v/>
      </c>
      <c r="N73" s="158" t="str">
        <f ca="1">IF(AND(B73&lt;&gt;"",INDIRECT("G"&amp;I67+34)="ja =&gt; Aufnahme im Fb 225"),INDIRECT("F"&amp;I67),"")</f>
        <v/>
      </c>
      <c r="O73" s="54" t="str">
        <f ca="1">IF(AND(B73&lt;&gt;"",INDIRECT("G"&amp;I67+34)="ja =&gt; Aufnahme im Fb 225"),INDIRECT("G"&amp;I67),"")</f>
        <v/>
      </c>
      <c r="P73" s="54" t="str">
        <f ca="1">IF(AND(B73&lt;&gt;"",INDIRECT("G"&amp;I67+34)="ja =&gt; Aufnahme im Fb 225"),E73,"")</f>
        <v/>
      </c>
      <c r="Q73" s="54" t="str">
        <f ca="1">IF(AND(B73&lt;&gt;"",INDIRECT("G"&amp;I67+34)="ja =&gt; Aufnahme im Fb 225"),F73,"")</f>
        <v/>
      </c>
      <c r="R73" s="158" t="str">
        <f ca="1">IF(AND(B73&lt;&gt;"",INDIRECT("G"&amp;I67+34)="ja =&gt; Aufnahme im Fb 225"),INDIRECT("F"&amp;I67+37),"")</f>
        <v/>
      </c>
      <c r="S73" s="54" t="str">
        <f ca="1">IF(AND(B73&lt;&gt;"",INDIRECT("G"&amp;I67+34)="ja =&gt; Aufnahme im Fb 225"),INDIRECT("G"&amp;I67+37),"")</f>
        <v/>
      </c>
      <c r="T73" s="54" t="str">
        <f ca="1">IF(AND(B73&lt;&gt;"",INDIRECT("G"&amp;I67+34)="ja =&gt; Aufnahme im Fb 225"),INDIRECT("C"&amp;I67+39),"")</f>
        <v/>
      </c>
      <c r="U73" s="54" t="str">
        <f ca="1">IF(AND(B73&lt;&gt;"",INDIRECT("G"&amp;I67+34)="ja =&gt; Aufnahme im Fb 225"),C73,"")</f>
        <v/>
      </c>
      <c r="V73" s="54" t="str">
        <f ca="1">IF(AND(B73&lt;&gt;"",INDIRECT("G"&amp;I67+34)="ja =&gt; Aufnahme im Fb 225"),D73,"")</f>
        <v/>
      </c>
      <c r="W73" s="5"/>
      <c r="X73" s="5"/>
      <c r="Y73" s="5"/>
      <c r="Z73" s="5"/>
      <c r="AA73" s="5"/>
      <c r="AB73" s="5"/>
      <c r="AC73" s="5"/>
      <c r="AD73" s="5"/>
      <c r="AE73" s="5"/>
      <c r="AF73" s="5"/>
      <c r="AG73" s="5"/>
      <c r="AH73" s="5"/>
      <c r="AI73" s="5"/>
      <c r="AJ73" s="5"/>
      <c r="AK73" s="5"/>
      <c r="AL73" s="5"/>
      <c r="AM73" s="5"/>
      <c r="AN73" s="5"/>
      <c r="AO73" s="5"/>
      <c r="AP73" s="5"/>
      <c r="AQ73" s="5"/>
      <c r="AR73" s="5"/>
      <c r="AS73" s="5"/>
      <c r="AT73" s="5"/>
    </row>
    <row r="74" spans="1:46">
      <c r="A74" s="5"/>
      <c r="B74" s="39"/>
      <c r="C74" s="193"/>
      <c r="D74" s="2"/>
      <c r="E74" s="2"/>
      <c r="F74" s="68"/>
      <c r="G74" s="4" t="str">
        <f ca="1">IF(OR(C74="",E74=""),"",C74*E74*INDIRECT("F"&amp;I68))</f>
        <v/>
      </c>
      <c r="H74" s="5"/>
      <c r="I74" s="157">
        <f t="shared" si="14"/>
        <v>67</v>
      </c>
      <c r="J74" s="5"/>
      <c r="K74" s="54" t="str">
        <f t="shared" ref="K74:K97" ca="1" si="15">IF(AND(B74&lt;&gt;"",INDIRECT("G"&amp;I68+34)="ja =&gt; Aufnahme im Fb 225"),B74,"")</f>
        <v/>
      </c>
      <c r="L74" s="54" t="str">
        <f t="shared" ref="L74:L97" ca="1" si="16">IF(AND(B74&lt;&gt;"",INDIRECT("G"&amp;I68+34)="ja =&gt; Aufnahme im Fb 225"),INDIRECT("$C$"&amp;I68-3),"")</f>
        <v/>
      </c>
      <c r="M74" s="54" t="str">
        <f t="shared" ref="M74:M97" ca="1" si="17">IF(AND(B74&lt;&gt;"",INDIRECT("G"&amp;I68+34)="ja =&gt; Aufnahme im Fb 225"),INDIRECT("F"&amp;I68-3),"")</f>
        <v/>
      </c>
      <c r="N74" s="158" t="str">
        <f t="shared" ref="N74:N97" ca="1" si="18">IF(AND(B74&lt;&gt;"",INDIRECT("G"&amp;I68+34)="ja =&gt; Aufnahme im Fb 225"),INDIRECT("F"&amp;I68),"")</f>
        <v/>
      </c>
      <c r="O74" s="54" t="str">
        <f t="shared" ref="O74:O97" ca="1" si="19">IF(AND(B74&lt;&gt;"",INDIRECT("G"&amp;I68+34)="ja =&gt; Aufnahme im Fb 225"),INDIRECT("G"&amp;I68),"")</f>
        <v/>
      </c>
      <c r="P74" s="54" t="str">
        <f t="shared" ref="P74:P97" ca="1" si="20">IF(AND(B74&lt;&gt;"",INDIRECT("G"&amp;I68+34)="ja =&gt; Aufnahme im Fb 225"),E74,"")</f>
        <v/>
      </c>
      <c r="Q74" s="54" t="str">
        <f t="shared" ref="Q74:Q97" ca="1" si="21">IF(AND(B74&lt;&gt;"",INDIRECT("G"&amp;I68+34)="ja =&gt; Aufnahme im Fb 225"),F74,"")</f>
        <v/>
      </c>
      <c r="R74" s="158" t="str">
        <f t="shared" ref="R74:R97" ca="1" si="22">IF(AND(B74&lt;&gt;"",INDIRECT("G"&amp;I68+34)="ja =&gt; Aufnahme im Fb 225"),INDIRECT("F"&amp;I68+37),"")</f>
        <v/>
      </c>
      <c r="S74" s="54" t="str">
        <f t="shared" ref="S74:S97" ca="1" si="23">IF(AND(B74&lt;&gt;"",INDIRECT("G"&amp;I68+34)="ja =&gt; Aufnahme im Fb 225"),INDIRECT("G"&amp;I68+37),"")</f>
        <v/>
      </c>
      <c r="T74" s="54" t="str">
        <f t="shared" ref="T74:T97" ca="1" si="24">IF(AND(B74&lt;&gt;"",INDIRECT("G"&amp;I68+34)="ja =&gt; Aufnahme im Fb 225"),INDIRECT("C"&amp;I68+39),"")</f>
        <v/>
      </c>
      <c r="U74" s="54" t="str">
        <f t="shared" ref="U74:U97" ca="1" si="25">IF(AND(B74&lt;&gt;"",INDIRECT("G"&amp;I68+34)="ja =&gt; Aufnahme im Fb 225"),C74,"")</f>
        <v/>
      </c>
      <c r="V74" s="54" t="str">
        <f t="shared" ref="V74:V97" ca="1" si="26">IF(AND(B74&lt;&gt;"",INDIRECT("G"&amp;I68+34)="ja =&gt; Aufnahme im Fb 225"),D74,"")</f>
        <v/>
      </c>
      <c r="W74" s="5"/>
      <c r="X74" s="5"/>
      <c r="Y74" s="5"/>
      <c r="Z74" s="5"/>
      <c r="AA74" s="5"/>
      <c r="AB74" s="5"/>
      <c r="AC74" s="5"/>
      <c r="AD74" s="5"/>
      <c r="AE74" s="5"/>
      <c r="AF74" s="5"/>
      <c r="AG74" s="5"/>
      <c r="AH74" s="5"/>
      <c r="AI74" s="5"/>
      <c r="AJ74" s="5"/>
      <c r="AK74" s="5"/>
      <c r="AL74" s="5"/>
      <c r="AM74" s="5"/>
      <c r="AN74" s="5"/>
      <c r="AO74" s="5"/>
      <c r="AP74" s="5"/>
      <c r="AQ74" s="5"/>
      <c r="AR74" s="5"/>
      <c r="AS74" s="5"/>
      <c r="AT74" s="5"/>
    </row>
    <row r="75" spans="1:46">
      <c r="A75" s="5"/>
      <c r="B75" s="39"/>
      <c r="C75" s="193"/>
      <c r="D75" s="2"/>
      <c r="E75" s="2"/>
      <c r="F75" s="68"/>
      <c r="G75" s="4" t="str">
        <f t="shared" ref="G75:G97" si="27">IF(OR(C75="",E75=""),"",C75*E75*$F$19)</f>
        <v/>
      </c>
      <c r="H75" s="5"/>
      <c r="I75" s="157">
        <f t="shared" si="14"/>
        <v>67</v>
      </c>
      <c r="J75" s="5"/>
      <c r="K75" s="54" t="str">
        <f t="shared" ca="1" si="15"/>
        <v/>
      </c>
      <c r="L75" s="54" t="str">
        <f t="shared" ca="1" si="16"/>
        <v/>
      </c>
      <c r="M75" s="54" t="str">
        <f t="shared" ca="1" si="17"/>
        <v/>
      </c>
      <c r="N75" s="158" t="str">
        <f t="shared" ca="1" si="18"/>
        <v/>
      </c>
      <c r="O75" s="54" t="str">
        <f t="shared" ca="1" si="19"/>
        <v/>
      </c>
      <c r="P75" s="54" t="str">
        <f t="shared" ca="1" si="20"/>
        <v/>
      </c>
      <c r="Q75" s="54" t="str">
        <f t="shared" ca="1" si="21"/>
        <v/>
      </c>
      <c r="R75" s="158" t="str">
        <f t="shared" ca="1" si="22"/>
        <v/>
      </c>
      <c r="S75" s="54" t="str">
        <f t="shared" ca="1" si="23"/>
        <v/>
      </c>
      <c r="T75" s="54" t="str">
        <f t="shared" ca="1" si="24"/>
        <v/>
      </c>
      <c r="U75" s="54" t="str">
        <f t="shared" ca="1" si="25"/>
        <v/>
      </c>
      <c r="V75" s="54" t="str">
        <f t="shared" ca="1" si="26"/>
        <v/>
      </c>
      <c r="W75" s="5"/>
      <c r="X75" s="5"/>
      <c r="Y75" s="5"/>
      <c r="Z75" s="5"/>
      <c r="AA75" s="5"/>
      <c r="AB75" s="5"/>
      <c r="AC75" s="5"/>
      <c r="AD75" s="5"/>
      <c r="AE75" s="5"/>
      <c r="AF75" s="5"/>
      <c r="AG75" s="5"/>
      <c r="AH75" s="5"/>
      <c r="AI75" s="5"/>
      <c r="AJ75" s="5"/>
      <c r="AK75" s="5"/>
      <c r="AL75" s="5"/>
      <c r="AM75" s="5"/>
      <c r="AN75" s="5"/>
      <c r="AO75" s="5"/>
      <c r="AP75" s="5"/>
      <c r="AQ75" s="5"/>
      <c r="AR75" s="5"/>
      <c r="AS75" s="5"/>
      <c r="AT75" s="5"/>
    </row>
    <row r="76" spans="1:46">
      <c r="A76" s="5"/>
      <c r="B76" s="39"/>
      <c r="C76" s="193"/>
      <c r="D76" s="2"/>
      <c r="E76" s="2"/>
      <c r="F76" s="68"/>
      <c r="G76" s="4" t="str">
        <f t="shared" si="27"/>
        <v/>
      </c>
      <c r="H76" s="5"/>
      <c r="I76" s="157">
        <f t="shared" si="14"/>
        <v>67</v>
      </c>
      <c r="J76" s="5"/>
      <c r="K76" s="54" t="str">
        <f t="shared" ca="1" si="15"/>
        <v/>
      </c>
      <c r="L76" s="54" t="str">
        <f t="shared" ca="1" si="16"/>
        <v/>
      </c>
      <c r="M76" s="54" t="str">
        <f t="shared" ca="1" si="17"/>
        <v/>
      </c>
      <c r="N76" s="158" t="str">
        <f t="shared" ca="1" si="18"/>
        <v/>
      </c>
      <c r="O76" s="54" t="str">
        <f t="shared" ca="1" si="19"/>
        <v/>
      </c>
      <c r="P76" s="54" t="str">
        <f t="shared" ca="1" si="20"/>
        <v/>
      </c>
      <c r="Q76" s="54" t="str">
        <f t="shared" ca="1" si="21"/>
        <v/>
      </c>
      <c r="R76" s="158" t="str">
        <f t="shared" ca="1" si="22"/>
        <v/>
      </c>
      <c r="S76" s="54" t="str">
        <f t="shared" ca="1" si="23"/>
        <v/>
      </c>
      <c r="T76" s="54" t="str">
        <f t="shared" ca="1" si="24"/>
        <v/>
      </c>
      <c r="U76" s="54" t="str">
        <f t="shared" ca="1" si="25"/>
        <v/>
      </c>
      <c r="V76" s="54" t="str">
        <f t="shared" ca="1" si="26"/>
        <v/>
      </c>
      <c r="W76" s="5"/>
      <c r="X76" s="5"/>
      <c r="Y76" s="5"/>
      <c r="Z76" s="5"/>
      <c r="AA76" s="5"/>
      <c r="AB76" s="5"/>
      <c r="AC76" s="5"/>
      <c r="AD76" s="5"/>
      <c r="AE76" s="5"/>
      <c r="AF76" s="5"/>
      <c r="AG76" s="5"/>
      <c r="AH76" s="5"/>
      <c r="AI76" s="5"/>
      <c r="AJ76" s="5"/>
      <c r="AK76" s="5"/>
      <c r="AL76" s="5"/>
      <c r="AM76" s="5"/>
      <c r="AN76" s="5"/>
      <c r="AO76" s="5"/>
      <c r="AP76" s="5"/>
      <c r="AQ76" s="5"/>
      <c r="AR76" s="5"/>
      <c r="AS76" s="5"/>
      <c r="AT76" s="5"/>
    </row>
    <row r="77" spans="1:46">
      <c r="A77" s="5"/>
      <c r="B77" s="39"/>
      <c r="C77" s="193"/>
      <c r="D77" s="2"/>
      <c r="E77" s="2"/>
      <c r="F77" s="68"/>
      <c r="G77" s="4" t="str">
        <f t="shared" si="27"/>
        <v/>
      </c>
      <c r="H77" s="5"/>
      <c r="I77" s="157">
        <f t="shared" si="14"/>
        <v>67</v>
      </c>
      <c r="J77" s="5"/>
      <c r="K77" s="54" t="str">
        <f t="shared" ca="1" si="15"/>
        <v/>
      </c>
      <c r="L77" s="54" t="str">
        <f t="shared" ca="1" si="16"/>
        <v/>
      </c>
      <c r="M77" s="54" t="str">
        <f t="shared" ca="1" si="17"/>
        <v/>
      </c>
      <c r="N77" s="158" t="str">
        <f t="shared" ca="1" si="18"/>
        <v/>
      </c>
      <c r="O77" s="54" t="str">
        <f t="shared" ca="1" si="19"/>
        <v/>
      </c>
      <c r="P77" s="54" t="str">
        <f t="shared" ca="1" si="20"/>
        <v/>
      </c>
      <c r="Q77" s="54" t="str">
        <f t="shared" ca="1" si="21"/>
        <v/>
      </c>
      <c r="R77" s="158" t="str">
        <f t="shared" ca="1" si="22"/>
        <v/>
      </c>
      <c r="S77" s="54" t="str">
        <f t="shared" ca="1" si="23"/>
        <v/>
      </c>
      <c r="T77" s="54" t="str">
        <f t="shared" ca="1" si="24"/>
        <v/>
      </c>
      <c r="U77" s="54" t="str">
        <f t="shared" ca="1" si="25"/>
        <v/>
      </c>
      <c r="V77" s="54" t="str">
        <f t="shared" ca="1" si="26"/>
        <v/>
      </c>
      <c r="W77" s="5"/>
      <c r="X77" s="5"/>
      <c r="Y77" s="5"/>
      <c r="Z77" s="5"/>
      <c r="AA77" s="5"/>
      <c r="AB77" s="5"/>
      <c r="AC77" s="5"/>
      <c r="AD77" s="5"/>
      <c r="AE77" s="5"/>
      <c r="AF77" s="5"/>
      <c r="AG77" s="5"/>
      <c r="AH77" s="5"/>
      <c r="AI77" s="5"/>
      <c r="AJ77" s="5"/>
      <c r="AK77" s="5"/>
      <c r="AL77" s="5"/>
      <c r="AM77" s="5"/>
      <c r="AN77" s="5"/>
      <c r="AO77" s="5"/>
      <c r="AP77" s="5"/>
      <c r="AQ77" s="5"/>
      <c r="AR77" s="5"/>
      <c r="AS77" s="5"/>
      <c r="AT77" s="5"/>
    </row>
    <row r="78" spans="1:46">
      <c r="A78" s="5"/>
      <c r="B78" s="39"/>
      <c r="C78" s="193"/>
      <c r="D78" s="2"/>
      <c r="E78" s="2"/>
      <c r="F78" s="68"/>
      <c r="G78" s="4" t="str">
        <f t="shared" si="27"/>
        <v/>
      </c>
      <c r="H78" s="5"/>
      <c r="I78" s="157">
        <f t="shared" si="14"/>
        <v>67</v>
      </c>
      <c r="J78" s="5"/>
      <c r="K78" s="54" t="str">
        <f t="shared" ca="1" si="15"/>
        <v/>
      </c>
      <c r="L78" s="54" t="str">
        <f t="shared" ca="1" si="16"/>
        <v/>
      </c>
      <c r="M78" s="54" t="str">
        <f t="shared" ca="1" si="17"/>
        <v/>
      </c>
      <c r="N78" s="158" t="str">
        <f t="shared" ca="1" si="18"/>
        <v/>
      </c>
      <c r="O78" s="54" t="str">
        <f t="shared" ca="1" si="19"/>
        <v/>
      </c>
      <c r="P78" s="54" t="str">
        <f t="shared" ca="1" si="20"/>
        <v/>
      </c>
      <c r="Q78" s="54" t="str">
        <f t="shared" ca="1" si="21"/>
        <v/>
      </c>
      <c r="R78" s="158" t="str">
        <f t="shared" ca="1" si="22"/>
        <v/>
      </c>
      <c r="S78" s="54" t="str">
        <f t="shared" ca="1" si="23"/>
        <v/>
      </c>
      <c r="T78" s="54" t="str">
        <f t="shared" ca="1" si="24"/>
        <v/>
      </c>
      <c r="U78" s="54" t="str">
        <f t="shared" ca="1" si="25"/>
        <v/>
      </c>
      <c r="V78" s="54" t="str">
        <f t="shared" ca="1" si="26"/>
        <v/>
      </c>
      <c r="W78" s="5"/>
      <c r="X78" s="5"/>
      <c r="Y78" s="5"/>
      <c r="Z78" s="5"/>
      <c r="AA78" s="5"/>
      <c r="AB78" s="5"/>
      <c r="AC78" s="5"/>
      <c r="AD78" s="5"/>
      <c r="AE78" s="5"/>
      <c r="AF78" s="5"/>
      <c r="AG78" s="5"/>
      <c r="AH78" s="5"/>
      <c r="AI78" s="5"/>
      <c r="AJ78" s="5"/>
      <c r="AK78" s="5"/>
      <c r="AL78" s="5"/>
      <c r="AM78" s="5"/>
      <c r="AN78" s="5"/>
      <c r="AO78" s="5"/>
      <c r="AP78" s="5"/>
      <c r="AQ78" s="5"/>
      <c r="AR78" s="5"/>
      <c r="AS78" s="5"/>
      <c r="AT78" s="5"/>
    </row>
    <row r="79" spans="1:46">
      <c r="A79" s="5"/>
      <c r="B79" s="39"/>
      <c r="C79" s="193"/>
      <c r="D79" s="2"/>
      <c r="E79" s="2"/>
      <c r="F79" s="68"/>
      <c r="G79" s="4" t="str">
        <f t="shared" si="27"/>
        <v/>
      </c>
      <c r="H79" s="5"/>
      <c r="I79" s="157">
        <f t="shared" si="14"/>
        <v>67</v>
      </c>
      <c r="J79" s="5"/>
      <c r="K79" s="54" t="str">
        <f t="shared" ca="1" si="15"/>
        <v/>
      </c>
      <c r="L79" s="54" t="str">
        <f t="shared" ca="1" si="16"/>
        <v/>
      </c>
      <c r="M79" s="54" t="str">
        <f t="shared" ca="1" si="17"/>
        <v/>
      </c>
      <c r="N79" s="158" t="str">
        <f t="shared" ca="1" si="18"/>
        <v/>
      </c>
      <c r="O79" s="54" t="str">
        <f t="shared" ca="1" si="19"/>
        <v/>
      </c>
      <c r="P79" s="54" t="str">
        <f t="shared" ca="1" si="20"/>
        <v/>
      </c>
      <c r="Q79" s="54" t="str">
        <f t="shared" ca="1" si="21"/>
        <v/>
      </c>
      <c r="R79" s="158" t="str">
        <f t="shared" ca="1" si="22"/>
        <v/>
      </c>
      <c r="S79" s="54" t="str">
        <f t="shared" ca="1" si="23"/>
        <v/>
      </c>
      <c r="T79" s="54" t="str">
        <f t="shared" ca="1" si="24"/>
        <v/>
      </c>
      <c r="U79" s="54" t="str">
        <f t="shared" ca="1" si="25"/>
        <v/>
      </c>
      <c r="V79" s="54" t="str">
        <f t="shared" ca="1" si="26"/>
        <v/>
      </c>
      <c r="W79" s="5"/>
      <c r="X79" s="5"/>
      <c r="Y79" s="5"/>
      <c r="Z79" s="5"/>
      <c r="AA79" s="5"/>
      <c r="AB79" s="5"/>
      <c r="AC79" s="5"/>
      <c r="AD79" s="5"/>
      <c r="AE79" s="5"/>
      <c r="AF79" s="5"/>
      <c r="AG79" s="5"/>
      <c r="AH79" s="5"/>
      <c r="AI79" s="5"/>
      <c r="AJ79" s="5"/>
      <c r="AK79" s="5"/>
      <c r="AL79" s="5"/>
      <c r="AM79" s="5"/>
      <c r="AN79" s="5"/>
      <c r="AO79" s="5"/>
      <c r="AP79" s="5"/>
      <c r="AQ79" s="5"/>
      <c r="AR79" s="5"/>
      <c r="AS79" s="5"/>
      <c r="AT79" s="5"/>
    </row>
    <row r="80" spans="1:46">
      <c r="A80" s="5"/>
      <c r="B80" s="39"/>
      <c r="C80" s="193"/>
      <c r="D80" s="2"/>
      <c r="E80" s="2"/>
      <c r="F80" s="68"/>
      <c r="G80" s="4" t="str">
        <f t="shared" si="27"/>
        <v/>
      </c>
      <c r="H80" s="5"/>
      <c r="I80" s="157">
        <f t="shared" si="14"/>
        <v>67</v>
      </c>
      <c r="J80" s="5"/>
      <c r="K80" s="54" t="str">
        <f t="shared" ca="1" si="15"/>
        <v/>
      </c>
      <c r="L80" s="54" t="str">
        <f t="shared" ca="1" si="16"/>
        <v/>
      </c>
      <c r="M80" s="54" t="str">
        <f t="shared" ca="1" si="17"/>
        <v/>
      </c>
      <c r="N80" s="158" t="str">
        <f t="shared" ca="1" si="18"/>
        <v/>
      </c>
      <c r="O80" s="54" t="str">
        <f t="shared" ca="1" si="19"/>
        <v/>
      </c>
      <c r="P80" s="54" t="str">
        <f t="shared" ca="1" si="20"/>
        <v/>
      </c>
      <c r="Q80" s="54" t="str">
        <f t="shared" ca="1" si="21"/>
        <v/>
      </c>
      <c r="R80" s="158" t="str">
        <f t="shared" ca="1" si="22"/>
        <v/>
      </c>
      <c r="S80" s="54" t="str">
        <f t="shared" ca="1" si="23"/>
        <v/>
      </c>
      <c r="T80" s="54" t="str">
        <f t="shared" ca="1" si="24"/>
        <v/>
      </c>
      <c r="U80" s="54" t="str">
        <f t="shared" ca="1" si="25"/>
        <v/>
      </c>
      <c r="V80" s="54" t="str">
        <f t="shared" ca="1" si="26"/>
        <v/>
      </c>
      <c r="W80" s="5"/>
      <c r="X80" s="5"/>
      <c r="Y80" s="5"/>
      <c r="Z80" s="5"/>
      <c r="AA80" s="5"/>
      <c r="AB80" s="5"/>
      <c r="AC80" s="5"/>
      <c r="AD80" s="5"/>
      <c r="AE80" s="5"/>
      <c r="AF80" s="5"/>
      <c r="AG80" s="5"/>
      <c r="AH80" s="5"/>
      <c r="AI80" s="5"/>
      <c r="AJ80" s="5"/>
      <c r="AK80" s="5"/>
      <c r="AL80" s="5"/>
      <c r="AM80" s="5"/>
      <c r="AN80" s="5"/>
      <c r="AO80" s="5"/>
      <c r="AP80" s="5"/>
      <c r="AQ80" s="5"/>
      <c r="AR80" s="5"/>
      <c r="AS80" s="5"/>
      <c r="AT80" s="5"/>
    </row>
    <row r="81" spans="1:46">
      <c r="A81" s="5"/>
      <c r="B81" s="39"/>
      <c r="C81" s="193"/>
      <c r="D81" s="2"/>
      <c r="E81" s="2"/>
      <c r="F81" s="68"/>
      <c r="G81" s="4" t="str">
        <f t="shared" si="27"/>
        <v/>
      </c>
      <c r="H81" s="5"/>
      <c r="I81" s="157">
        <f t="shared" si="14"/>
        <v>67</v>
      </c>
      <c r="J81" s="5"/>
      <c r="K81" s="54" t="str">
        <f t="shared" ca="1" si="15"/>
        <v/>
      </c>
      <c r="L81" s="54" t="str">
        <f t="shared" ca="1" si="16"/>
        <v/>
      </c>
      <c r="M81" s="54" t="str">
        <f t="shared" ca="1" si="17"/>
        <v/>
      </c>
      <c r="N81" s="158" t="str">
        <f t="shared" ca="1" si="18"/>
        <v/>
      </c>
      <c r="O81" s="54" t="str">
        <f t="shared" ca="1" si="19"/>
        <v/>
      </c>
      <c r="P81" s="54" t="str">
        <f t="shared" ca="1" si="20"/>
        <v/>
      </c>
      <c r="Q81" s="54" t="str">
        <f t="shared" ca="1" si="21"/>
        <v/>
      </c>
      <c r="R81" s="158" t="str">
        <f t="shared" ca="1" si="22"/>
        <v/>
      </c>
      <c r="S81" s="54" t="str">
        <f t="shared" ca="1" si="23"/>
        <v/>
      </c>
      <c r="T81" s="54" t="str">
        <f t="shared" ca="1" si="24"/>
        <v/>
      </c>
      <c r="U81" s="54" t="str">
        <f t="shared" ca="1" si="25"/>
        <v/>
      </c>
      <c r="V81" s="54" t="str">
        <f t="shared" ca="1" si="26"/>
        <v/>
      </c>
      <c r="W81" s="5"/>
      <c r="X81" s="5"/>
      <c r="Y81" s="5"/>
      <c r="Z81" s="5"/>
      <c r="AA81" s="5"/>
      <c r="AB81" s="5"/>
      <c r="AC81" s="5"/>
      <c r="AD81" s="5"/>
      <c r="AE81" s="5"/>
      <c r="AF81" s="5"/>
      <c r="AG81" s="5"/>
      <c r="AH81" s="5"/>
      <c r="AI81" s="5"/>
      <c r="AJ81" s="5"/>
      <c r="AK81" s="5"/>
      <c r="AL81" s="5"/>
      <c r="AM81" s="5"/>
      <c r="AN81" s="5"/>
      <c r="AO81" s="5"/>
      <c r="AP81" s="5"/>
      <c r="AQ81" s="5"/>
      <c r="AR81" s="5"/>
      <c r="AS81" s="5"/>
      <c r="AT81" s="5"/>
    </row>
    <row r="82" spans="1:46">
      <c r="A82" s="5"/>
      <c r="B82" s="39"/>
      <c r="C82" s="193"/>
      <c r="D82" s="2"/>
      <c r="E82" s="2"/>
      <c r="F82" s="68"/>
      <c r="G82" s="4" t="str">
        <f t="shared" si="27"/>
        <v/>
      </c>
      <c r="H82" s="5"/>
      <c r="I82" s="157">
        <f t="shared" si="14"/>
        <v>67</v>
      </c>
      <c r="J82" s="5"/>
      <c r="K82" s="54" t="str">
        <f t="shared" ca="1" si="15"/>
        <v/>
      </c>
      <c r="L82" s="54" t="str">
        <f t="shared" ca="1" si="16"/>
        <v/>
      </c>
      <c r="M82" s="54" t="str">
        <f t="shared" ca="1" si="17"/>
        <v/>
      </c>
      <c r="N82" s="158" t="str">
        <f t="shared" ca="1" si="18"/>
        <v/>
      </c>
      <c r="O82" s="54" t="str">
        <f t="shared" ca="1" si="19"/>
        <v/>
      </c>
      <c r="P82" s="54" t="str">
        <f t="shared" ca="1" si="20"/>
        <v/>
      </c>
      <c r="Q82" s="54" t="str">
        <f t="shared" ca="1" si="21"/>
        <v/>
      </c>
      <c r="R82" s="158" t="str">
        <f t="shared" ca="1" si="22"/>
        <v/>
      </c>
      <c r="S82" s="54" t="str">
        <f t="shared" ca="1" si="23"/>
        <v/>
      </c>
      <c r="T82" s="54" t="str">
        <f t="shared" ca="1" si="24"/>
        <v/>
      </c>
      <c r="U82" s="54" t="str">
        <f t="shared" ca="1" si="25"/>
        <v/>
      </c>
      <c r="V82" s="54" t="str">
        <f t="shared" ca="1" si="26"/>
        <v/>
      </c>
      <c r="W82" s="5"/>
      <c r="X82" s="5"/>
      <c r="Y82" s="5"/>
      <c r="Z82" s="5"/>
      <c r="AA82" s="5"/>
      <c r="AB82" s="5"/>
      <c r="AC82" s="5"/>
      <c r="AD82" s="5"/>
      <c r="AE82" s="5"/>
      <c r="AF82" s="5"/>
      <c r="AG82" s="5"/>
      <c r="AH82" s="5"/>
      <c r="AI82" s="5"/>
      <c r="AJ82" s="5"/>
      <c r="AK82" s="5"/>
      <c r="AL82" s="5"/>
      <c r="AM82" s="5"/>
      <c r="AN82" s="5"/>
      <c r="AO82" s="5"/>
      <c r="AP82" s="5"/>
      <c r="AQ82" s="5"/>
      <c r="AR82" s="5"/>
      <c r="AS82" s="5"/>
      <c r="AT82" s="5"/>
    </row>
    <row r="83" spans="1:46">
      <c r="A83" s="5"/>
      <c r="B83" s="39"/>
      <c r="C83" s="193"/>
      <c r="D83" s="2"/>
      <c r="E83" s="2"/>
      <c r="F83" s="68"/>
      <c r="G83" s="4" t="str">
        <f t="shared" si="27"/>
        <v/>
      </c>
      <c r="H83" s="5"/>
      <c r="I83" s="157">
        <f t="shared" si="14"/>
        <v>67</v>
      </c>
      <c r="J83" s="5"/>
      <c r="K83" s="54" t="str">
        <f t="shared" ca="1" si="15"/>
        <v/>
      </c>
      <c r="L83" s="54" t="str">
        <f t="shared" ca="1" si="16"/>
        <v/>
      </c>
      <c r="M83" s="54" t="str">
        <f t="shared" ca="1" si="17"/>
        <v/>
      </c>
      <c r="N83" s="158" t="str">
        <f t="shared" ca="1" si="18"/>
        <v/>
      </c>
      <c r="O83" s="54" t="str">
        <f t="shared" ca="1" si="19"/>
        <v/>
      </c>
      <c r="P83" s="54" t="str">
        <f t="shared" ca="1" si="20"/>
        <v/>
      </c>
      <c r="Q83" s="54" t="str">
        <f t="shared" ca="1" si="21"/>
        <v/>
      </c>
      <c r="R83" s="158" t="str">
        <f t="shared" ca="1" si="22"/>
        <v/>
      </c>
      <c r="S83" s="54" t="str">
        <f t="shared" ca="1" si="23"/>
        <v/>
      </c>
      <c r="T83" s="54" t="str">
        <f t="shared" ca="1" si="24"/>
        <v/>
      </c>
      <c r="U83" s="54" t="str">
        <f t="shared" ca="1" si="25"/>
        <v/>
      </c>
      <c r="V83" s="54" t="str">
        <f t="shared" ca="1" si="26"/>
        <v/>
      </c>
      <c r="W83" s="5"/>
      <c r="X83" s="5"/>
      <c r="Y83" s="5"/>
      <c r="Z83" s="5"/>
      <c r="AA83" s="5"/>
      <c r="AB83" s="5"/>
      <c r="AC83" s="5"/>
      <c r="AD83" s="5"/>
      <c r="AE83" s="5"/>
      <c r="AF83" s="5"/>
      <c r="AG83" s="5"/>
      <c r="AH83" s="5"/>
      <c r="AI83" s="5"/>
      <c r="AJ83" s="5"/>
      <c r="AK83" s="5"/>
      <c r="AL83" s="5"/>
      <c r="AM83" s="5"/>
      <c r="AN83" s="5"/>
      <c r="AO83" s="5"/>
      <c r="AP83" s="5"/>
      <c r="AQ83" s="5"/>
      <c r="AR83" s="5"/>
      <c r="AS83" s="5"/>
      <c r="AT83" s="5"/>
    </row>
    <row r="84" spans="1:46">
      <c r="A84" s="5"/>
      <c r="B84" s="39"/>
      <c r="C84" s="193"/>
      <c r="D84" s="2"/>
      <c r="E84" s="2"/>
      <c r="F84" s="68"/>
      <c r="G84" s="4" t="str">
        <f t="shared" si="27"/>
        <v/>
      </c>
      <c r="H84" s="5"/>
      <c r="I84" s="157">
        <f t="shared" si="14"/>
        <v>67</v>
      </c>
      <c r="J84" s="5"/>
      <c r="K84" s="54" t="str">
        <f t="shared" ca="1" si="15"/>
        <v/>
      </c>
      <c r="L84" s="54" t="str">
        <f t="shared" ca="1" si="16"/>
        <v/>
      </c>
      <c r="M84" s="54" t="str">
        <f t="shared" ca="1" si="17"/>
        <v/>
      </c>
      <c r="N84" s="158" t="str">
        <f t="shared" ca="1" si="18"/>
        <v/>
      </c>
      <c r="O84" s="54" t="str">
        <f t="shared" ca="1" si="19"/>
        <v/>
      </c>
      <c r="P84" s="54" t="str">
        <f t="shared" ca="1" si="20"/>
        <v/>
      </c>
      <c r="Q84" s="54" t="str">
        <f t="shared" ca="1" si="21"/>
        <v/>
      </c>
      <c r="R84" s="158" t="str">
        <f t="shared" ca="1" si="22"/>
        <v/>
      </c>
      <c r="S84" s="54" t="str">
        <f t="shared" ca="1" si="23"/>
        <v/>
      </c>
      <c r="T84" s="54" t="str">
        <f t="shared" ca="1" si="24"/>
        <v/>
      </c>
      <c r="U84" s="54" t="str">
        <f t="shared" ca="1" si="25"/>
        <v/>
      </c>
      <c r="V84" s="54" t="str">
        <f t="shared" ca="1" si="26"/>
        <v/>
      </c>
      <c r="W84" s="5"/>
      <c r="X84" s="5"/>
      <c r="Y84" s="5"/>
      <c r="Z84" s="5"/>
      <c r="AA84" s="5"/>
      <c r="AB84" s="5"/>
      <c r="AC84" s="5"/>
      <c r="AD84" s="5"/>
      <c r="AE84" s="5"/>
      <c r="AF84" s="5"/>
      <c r="AG84" s="5"/>
      <c r="AH84" s="5"/>
      <c r="AI84" s="5"/>
      <c r="AJ84" s="5"/>
      <c r="AK84" s="5"/>
      <c r="AL84" s="5"/>
      <c r="AM84" s="5"/>
      <c r="AN84" s="5"/>
      <c r="AO84" s="5"/>
      <c r="AP84" s="5"/>
      <c r="AQ84" s="5"/>
      <c r="AR84" s="5"/>
      <c r="AS84" s="5"/>
      <c r="AT84" s="5"/>
    </row>
    <row r="85" spans="1:46">
      <c r="A85" s="5"/>
      <c r="B85" s="39"/>
      <c r="C85" s="193"/>
      <c r="D85" s="2"/>
      <c r="E85" s="2"/>
      <c r="F85" s="68"/>
      <c r="G85" s="4" t="str">
        <f t="shared" si="27"/>
        <v/>
      </c>
      <c r="H85" s="5"/>
      <c r="I85" s="157">
        <f t="shared" si="14"/>
        <v>67</v>
      </c>
      <c r="J85" s="5"/>
      <c r="K85" s="54" t="str">
        <f t="shared" ca="1" si="15"/>
        <v/>
      </c>
      <c r="L85" s="54" t="str">
        <f t="shared" ca="1" si="16"/>
        <v/>
      </c>
      <c r="M85" s="54" t="str">
        <f t="shared" ca="1" si="17"/>
        <v/>
      </c>
      <c r="N85" s="158" t="str">
        <f t="shared" ca="1" si="18"/>
        <v/>
      </c>
      <c r="O85" s="54" t="str">
        <f t="shared" ca="1" si="19"/>
        <v/>
      </c>
      <c r="P85" s="54" t="str">
        <f t="shared" ca="1" si="20"/>
        <v/>
      </c>
      <c r="Q85" s="54" t="str">
        <f t="shared" ca="1" si="21"/>
        <v/>
      </c>
      <c r="R85" s="158" t="str">
        <f t="shared" ca="1" si="22"/>
        <v/>
      </c>
      <c r="S85" s="54" t="str">
        <f t="shared" ca="1" si="23"/>
        <v/>
      </c>
      <c r="T85" s="54" t="str">
        <f t="shared" ca="1" si="24"/>
        <v/>
      </c>
      <c r="U85" s="54" t="str">
        <f t="shared" ca="1" si="25"/>
        <v/>
      </c>
      <c r="V85" s="54" t="str">
        <f t="shared" ca="1" si="26"/>
        <v/>
      </c>
      <c r="W85" s="5"/>
      <c r="X85" s="5"/>
      <c r="Y85" s="5"/>
      <c r="Z85" s="5"/>
      <c r="AA85" s="5"/>
      <c r="AB85" s="5"/>
      <c r="AC85" s="5"/>
      <c r="AD85" s="5"/>
      <c r="AE85" s="5"/>
      <c r="AF85" s="5"/>
      <c r="AG85" s="5"/>
      <c r="AH85" s="5"/>
      <c r="AI85" s="5"/>
      <c r="AJ85" s="5"/>
      <c r="AK85" s="5"/>
      <c r="AL85" s="5"/>
      <c r="AM85" s="5"/>
      <c r="AN85" s="5"/>
      <c r="AO85" s="5"/>
      <c r="AP85" s="5"/>
      <c r="AQ85" s="5"/>
      <c r="AR85" s="5"/>
      <c r="AS85" s="5"/>
      <c r="AT85" s="5"/>
    </row>
    <row r="86" spans="1:46">
      <c r="A86" s="5"/>
      <c r="B86" s="39"/>
      <c r="C86" s="193"/>
      <c r="D86" s="2"/>
      <c r="E86" s="2"/>
      <c r="F86" s="68"/>
      <c r="G86" s="4" t="str">
        <f t="shared" si="27"/>
        <v/>
      </c>
      <c r="H86" s="5"/>
      <c r="I86" s="157">
        <f t="shared" si="14"/>
        <v>67</v>
      </c>
      <c r="J86" s="5"/>
      <c r="K86" s="54" t="str">
        <f t="shared" ca="1" si="15"/>
        <v/>
      </c>
      <c r="L86" s="54" t="str">
        <f t="shared" ca="1" si="16"/>
        <v/>
      </c>
      <c r="M86" s="54" t="str">
        <f t="shared" ca="1" si="17"/>
        <v/>
      </c>
      <c r="N86" s="158" t="str">
        <f t="shared" ca="1" si="18"/>
        <v/>
      </c>
      <c r="O86" s="54" t="str">
        <f t="shared" ca="1" si="19"/>
        <v/>
      </c>
      <c r="P86" s="54" t="str">
        <f t="shared" ca="1" si="20"/>
        <v/>
      </c>
      <c r="Q86" s="54" t="str">
        <f t="shared" ca="1" si="21"/>
        <v/>
      </c>
      <c r="R86" s="158" t="str">
        <f t="shared" ca="1" si="22"/>
        <v/>
      </c>
      <c r="S86" s="54" t="str">
        <f t="shared" ca="1" si="23"/>
        <v/>
      </c>
      <c r="T86" s="54" t="str">
        <f t="shared" ca="1" si="24"/>
        <v/>
      </c>
      <c r="U86" s="54" t="str">
        <f t="shared" ca="1" si="25"/>
        <v/>
      </c>
      <c r="V86" s="54" t="str">
        <f t="shared" ca="1" si="26"/>
        <v/>
      </c>
      <c r="W86" s="5"/>
      <c r="X86" s="5"/>
      <c r="Y86" s="5"/>
      <c r="Z86" s="5"/>
      <c r="AA86" s="5"/>
      <c r="AB86" s="5"/>
      <c r="AC86" s="5"/>
      <c r="AD86" s="5"/>
      <c r="AE86" s="5"/>
      <c r="AF86" s="5"/>
      <c r="AG86" s="5"/>
      <c r="AH86" s="5"/>
      <c r="AI86" s="5"/>
      <c r="AJ86" s="5"/>
      <c r="AK86" s="5"/>
      <c r="AL86" s="5"/>
      <c r="AM86" s="5"/>
      <c r="AN86" s="5"/>
      <c r="AO86" s="5"/>
      <c r="AP86" s="5"/>
      <c r="AQ86" s="5"/>
      <c r="AR86" s="5"/>
      <c r="AS86" s="5"/>
      <c r="AT86" s="5"/>
    </row>
    <row r="87" spans="1:46">
      <c r="A87" s="5"/>
      <c r="B87" s="39"/>
      <c r="C87" s="194"/>
      <c r="D87" s="34"/>
      <c r="E87" s="34"/>
      <c r="F87" s="69"/>
      <c r="G87" s="4" t="str">
        <f t="shared" si="27"/>
        <v/>
      </c>
      <c r="H87" s="5"/>
      <c r="I87" s="157">
        <f t="shared" si="14"/>
        <v>67</v>
      </c>
      <c r="J87" s="5"/>
      <c r="K87" s="54" t="str">
        <f t="shared" ca="1" si="15"/>
        <v/>
      </c>
      <c r="L87" s="54" t="str">
        <f t="shared" ca="1" si="16"/>
        <v/>
      </c>
      <c r="M87" s="54" t="str">
        <f t="shared" ca="1" si="17"/>
        <v/>
      </c>
      <c r="N87" s="158" t="str">
        <f t="shared" ca="1" si="18"/>
        <v/>
      </c>
      <c r="O87" s="54" t="str">
        <f t="shared" ca="1" si="19"/>
        <v/>
      </c>
      <c r="P87" s="54" t="str">
        <f t="shared" ca="1" si="20"/>
        <v/>
      </c>
      <c r="Q87" s="54" t="str">
        <f t="shared" ca="1" si="21"/>
        <v/>
      </c>
      <c r="R87" s="158" t="str">
        <f t="shared" ca="1" si="22"/>
        <v/>
      </c>
      <c r="S87" s="54" t="str">
        <f t="shared" ca="1" si="23"/>
        <v/>
      </c>
      <c r="T87" s="54" t="str">
        <f t="shared" ca="1" si="24"/>
        <v/>
      </c>
      <c r="U87" s="54" t="str">
        <f t="shared" ca="1" si="25"/>
        <v/>
      </c>
      <c r="V87" s="54" t="str">
        <f t="shared" ca="1" si="26"/>
        <v/>
      </c>
      <c r="W87" s="5"/>
      <c r="X87" s="5"/>
      <c r="Y87" s="5"/>
      <c r="Z87" s="5"/>
      <c r="AA87" s="5"/>
      <c r="AB87" s="5"/>
      <c r="AC87" s="5"/>
      <c r="AD87" s="5"/>
      <c r="AE87" s="5"/>
      <c r="AF87" s="5"/>
      <c r="AG87" s="5"/>
      <c r="AH87" s="5"/>
      <c r="AI87" s="5"/>
      <c r="AJ87" s="5"/>
      <c r="AK87" s="5"/>
      <c r="AL87" s="5"/>
      <c r="AM87" s="5"/>
      <c r="AN87" s="5"/>
      <c r="AO87" s="5"/>
      <c r="AP87" s="5"/>
      <c r="AQ87" s="5"/>
      <c r="AR87" s="5"/>
      <c r="AS87" s="5"/>
      <c r="AT87" s="5"/>
    </row>
    <row r="88" spans="1:46">
      <c r="A88" s="5"/>
      <c r="B88" s="39"/>
      <c r="C88" s="194"/>
      <c r="D88" s="34"/>
      <c r="E88" s="34"/>
      <c r="F88" s="69"/>
      <c r="G88" s="4" t="str">
        <f t="shared" si="27"/>
        <v/>
      </c>
      <c r="H88" s="5"/>
      <c r="I88" s="157">
        <f t="shared" si="14"/>
        <v>67</v>
      </c>
      <c r="J88" s="5"/>
      <c r="K88" s="54" t="str">
        <f t="shared" ca="1" si="15"/>
        <v/>
      </c>
      <c r="L88" s="54" t="str">
        <f t="shared" ca="1" si="16"/>
        <v/>
      </c>
      <c r="M88" s="54" t="str">
        <f t="shared" ca="1" si="17"/>
        <v/>
      </c>
      <c r="N88" s="158" t="str">
        <f t="shared" ca="1" si="18"/>
        <v/>
      </c>
      <c r="O88" s="54" t="str">
        <f t="shared" ca="1" si="19"/>
        <v/>
      </c>
      <c r="P88" s="54" t="str">
        <f t="shared" ca="1" si="20"/>
        <v/>
      </c>
      <c r="Q88" s="54" t="str">
        <f t="shared" ca="1" si="21"/>
        <v/>
      </c>
      <c r="R88" s="158" t="str">
        <f t="shared" ca="1" si="22"/>
        <v/>
      </c>
      <c r="S88" s="54" t="str">
        <f t="shared" ca="1" si="23"/>
        <v/>
      </c>
      <c r="T88" s="54" t="str">
        <f t="shared" ca="1" si="24"/>
        <v/>
      </c>
      <c r="U88" s="54" t="str">
        <f t="shared" ca="1" si="25"/>
        <v/>
      </c>
      <c r="V88" s="54" t="str">
        <f t="shared" ca="1" si="26"/>
        <v/>
      </c>
      <c r="W88" s="5"/>
      <c r="X88" s="5"/>
      <c r="Y88" s="5"/>
      <c r="Z88" s="5"/>
      <c r="AA88" s="5"/>
      <c r="AB88" s="5"/>
      <c r="AC88" s="5"/>
      <c r="AD88" s="5"/>
      <c r="AE88" s="5"/>
      <c r="AF88" s="5"/>
      <c r="AG88" s="5"/>
      <c r="AH88" s="5"/>
      <c r="AI88" s="5"/>
      <c r="AJ88" s="5"/>
      <c r="AK88" s="5"/>
      <c r="AL88" s="5"/>
      <c r="AM88" s="5"/>
      <c r="AN88" s="5"/>
      <c r="AO88" s="5"/>
      <c r="AP88" s="5"/>
      <c r="AQ88" s="5"/>
      <c r="AR88" s="5"/>
      <c r="AS88" s="5"/>
      <c r="AT88" s="5"/>
    </row>
    <row r="89" spans="1:46">
      <c r="A89" s="5"/>
      <c r="B89" s="39"/>
      <c r="C89" s="194"/>
      <c r="D89" s="34"/>
      <c r="E89" s="34"/>
      <c r="F89" s="69"/>
      <c r="G89" s="4" t="str">
        <f t="shared" si="27"/>
        <v/>
      </c>
      <c r="H89" s="5"/>
      <c r="I89" s="157">
        <f t="shared" si="14"/>
        <v>67</v>
      </c>
      <c r="J89" s="5"/>
      <c r="K89" s="54" t="str">
        <f t="shared" ca="1" si="15"/>
        <v/>
      </c>
      <c r="L89" s="54" t="str">
        <f t="shared" ca="1" si="16"/>
        <v/>
      </c>
      <c r="M89" s="54" t="str">
        <f t="shared" ca="1" si="17"/>
        <v/>
      </c>
      <c r="N89" s="158" t="str">
        <f t="shared" ca="1" si="18"/>
        <v/>
      </c>
      <c r="O89" s="54" t="str">
        <f t="shared" ca="1" si="19"/>
        <v/>
      </c>
      <c r="P89" s="54" t="str">
        <f t="shared" ca="1" si="20"/>
        <v/>
      </c>
      <c r="Q89" s="54" t="str">
        <f t="shared" ca="1" si="21"/>
        <v/>
      </c>
      <c r="R89" s="158" t="str">
        <f t="shared" ca="1" si="22"/>
        <v/>
      </c>
      <c r="S89" s="54" t="str">
        <f t="shared" ca="1" si="23"/>
        <v/>
      </c>
      <c r="T89" s="54" t="str">
        <f t="shared" ca="1" si="24"/>
        <v/>
      </c>
      <c r="U89" s="54" t="str">
        <f t="shared" ca="1" si="25"/>
        <v/>
      </c>
      <c r="V89" s="54" t="str">
        <f t="shared" ca="1" si="26"/>
        <v/>
      </c>
      <c r="W89" s="5"/>
      <c r="X89" s="5"/>
      <c r="Y89" s="5"/>
      <c r="Z89" s="5"/>
      <c r="AA89" s="5"/>
      <c r="AB89" s="5"/>
      <c r="AC89" s="5"/>
      <c r="AD89" s="5"/>
      <c r="AE89" s="5"/>
      <c r="AF89" s="5"/>
      <c r="AG89" s="5"/>
      <c r="AH89" s="5"/>
      <c r="AI89" s="5"/>
      <c r="AJ89" s="5"/>
      <c r="AK89" s="5"/>
      <c r="AL89" s="5"/>
      <c r="AM89" s="5"/>
      <c r="AN89" s="5"/>
      <c r="AO89" s="5"/>
      <c r="AP89" s="5"/>
      <c r="AQ89" s="5"/>
      <c r="AR89" s="5"/>
      <c r="AS89" s="5"/>
      <c r="AT89" s="5"/>
    </row>
    <row r="90" spans="1:46">
      <c r="A90" s="5"/>
      <c r="B90" s="39"/>
      <c r="C90" s="194"/>
      <c r="D90" s="34"/>
      <c r="E90" s="34"/>
      <c r="F90" s="69"/>
      <c r="G90" s="4" t="str">
        <f t="shared" si="27"/>
        <v/>
      </c>
      <c r="H90" s="5"/>
      <c r="I90" s="157">
        <f t="shared" si="14"/>
        <v>67</v>
      </c>
      <c r="J90" s="5"/>
      <c r="K90" s="54" t="str">
        <f t="shared" ca="1" si="15"/>
        <v/>
      </c>
      <c r="L90" s="54" t="str">
        <f t="shared" ca="1" si="16"/>
        <v/>
      </c>
      <c r="M90" s="54" t="str">
        <f t="shared" ca="1" si="17"/>
        <v/>
      </c>
      <c r="N90" s="158" t="str">
        <f t="shared" ca="1" si="18"/>
        <v/>
      </c>
      <c r="O90" s="54" t="str">
        <f t="shared" ca="1" si="19"/>
        <v/>
      </c>
      <c r="P90" s="54" t="str">
        <f t="shared" ca="1" si="20"/>
        <v/>
      </c>
      <c r="Q90" s="54" t="str">
        <f t="shared" ca="1" si="21"/>
        <v/>
      </c>
      <c r="R90" s="158" t="str">
        <f t="shared" ca="1" si="22"/>
        <v/>
      </c>
      <c r="S90" s="54" t="str">
        <f t="shared" ca="1" si="23"/>
        <v/>
      </c>
      <c r="T90" s="54" t="str">
        <f t="shared" ca="1" si="24"/>
        <v/>
      </c>
      <c r="U90" s="54" t="str">
        <f t="shared" ca="1" si="25"/>
        <v/>
      </c>
      <c r="V90" s="54" t="str">
        <f t="shared" ca="1" si="26"/>
        <v/>
      </c>
      <c r="W90" s="5"/>
      <c r="X90" s="5"/>
      <c r="Y90" s="5"/>
      <c r="Z90" s="5"/>
      <c r="AA90" s="5"/>
      <c r="AB90" s="5"/>
      <c r="AC90" s="5"/>
      <c r="AD90" s="5"/>
      <c r="AE90" s="5"/>
      <c r="AF90" s="5"/>
      <c r="AG90" s="5"/>
      <c r="AH90" s="5"/>
      <c r="AI90" s="5"/>
      <c r="AJ90" s="5"/>
      <c r="AK90" s="5"/>
      <c r="AL90" s="5"/>
      <c r="AM90" s="5"/>
      <c r="AN90" s="5"/>
      <c r="AO90" s="5"/>
      <c r="AP90" s="5"/>
      <c r="AQ90" s="5"/>
      <c r="AR90" s="5"/>
      <c r="AS90" s="5"/>
      <c r="AT90" s="5"/>
    </row>
    <row r="91" spans="1:46">
      <c r="A91" s="5"/>
      <c r="B91" s="39"/>
      <c r="C91" s="194"/>
      <c r="D91" s="34"/>
      <c r="E91" s="34"/>
      <c r="F91" s="69"/>
      <c r="G91" s="4" t="str">
        <f t="shared" si="27"/>
        <v/>
      </c>
      <c r="H91" s="5"/>
      <c r="I91" s="157">
        <f t="shared" si="14"/>
        <v>67</v>
      </c>
      <c r="J91" s="5"/>
      <c r="K91" s="54" t="str">
        <f t="shared" ca="1" si="15"/>
        <v/>
      </c>
      <c r="L91" s="54" t="str">
        <f t="shared" ca="1" si="16"/>
        <v/>
      </c>
      <c r="M91" s="54" t="str">
        <f t="shared" ca="1" si="17"/>
        <v/>
      </c>
      <c r="N91" s="158" t="str">
        <f t="shared" ca="1" si="18"/>
        <v/>
      </c>
      <c r="O91" s="54" t="str">
        <f t="shared" ca="1" si="19"/>
        <v/>
      </c>
      <c r="P91" s="54" t="str">
        <f t="shared" ca="1" si="20"/>
        <v/>
      </c>
      <c r="Q91" s="54" t="str">
        <f t="shared" ca="1" si="21"/>
        <v/>
      </c>
      <c r="R91" s="158" t="str">
        <f t="shared" ca="1" si="22"/>
        <v/>
      </c>
      <c r="S91" s="54" t="str">
        <f t="shared" ca="1" si="23"/>
        <v/>
      </c>
      <c r="T91" s="54" t="str">
        <f t="shared" ca="1" si="24"/>
        <v/>
      </c>
      <c r="U91" s="54" t="str">
        <f t="shared" ca="1" si="25"/>
        <v/>
      </c>
      <c r="V91" s="54" t="str">
        <f t="shared" ca="1" si="26"/>
        <v/>
      </c>
      <c r="W91" s="5"/>
      <c r="X91" s="5"/>
      <c r="Y91" s="5"/>
      <c r="Z91" s="5"/>
      <c r="AA91" s="5"/>
      <c r="AB91" s="5"/>
      <c r="AC91" s="5"/>
      <c r="AD91" s="5"/>
      <c r="AE91" s="5"/>
      <c r="AF91" s="5"/>
      <c r="AG91" s="5"/>
      <c r="AH91" s="5"/>
      <c r="AI91" s="5"/>
      <c r="AJ91" s="5"/>
      <c r="AK91" s="5"/>
      <c r="AL91" s="5"/>
      <c r="AM91" s="5"/>
      <c r="AN91" s="5"/>
      <c r="AO91" s="5"/>
      <c r="AP91" s="5"/>
      <c r="AQ91" s="5"/>
      <c r="AR91" s="5"/>
      <c r="AS91" s="5"/>
      <c r="AT91" s="5"/>
    </row>
    <row r="92" spans="1:46">
      <c r="A92" s="5"/>
      <c r="B92" s="39"/>
      <c r="C92" s="194"/>
      <c r="D92" s="34"/>
      <c r="E92" s="34"/>
      <c r="F92" s="69"/>
      <c r="G92" s="4" t="str">
        <f t="shared" si="27"/>
        <v/>
      </c>
      <c r="H92" s="5"/>
      <c r="I92" s="157"/>
      <c r="J92" s="5"/>
      <c r="K92" s="54" t="str">
        <f t="shared" ca="1" si="15"/>
        <v/>
      </c>
      <c r="L92" s="54" t="str">
        <f t="shared" ca="1" si="16"/>
        <v/>
      </c>
      <c r="M92" s="54" t="str">
        <f t="shared" ca="1" si="17"/>
        <v/>
      </c>
      <c r="N92" s="158" t="str">
        <f t="shared" ca="1" si="18"/>
        <v/>
      </c>
      <c r="O92" s="54" t="str">
        <f t="shared" ca="1" si="19"/>
        <v/>
      </c>
      <c r="P92" s="54" t="str">
        <f t="shared" ca="1" si="20"/>
        <v/>
      </c>
      <c r="Q92" s="54" t="str">
        <f t="shared" ca="1" si="21"/>
        <v/>
      </c>
      <c r="R92" s="158" t="str">
        <f t="shared" ca="1" si="22"/>
        <v/>
      </c>
      <c r="S92" s="54" t="str">
        <f t="shared" ca="1" si="23"/>
        <v/>
      </c>
      <c r="T92" s="54" t="str">
        <f t="shared" ca="1" si="24"/>
        <v/>
      </c>
      <c r="U92" s="54" t="str">
        <f t="shared" ca="1" si="25"/>
        <v/>
      </c>
      <c r="V92" s="54" t="str">
        <f t="shared" ca="1" si="26"/>
        <v/>
      </c>
      <c r="W92" s="5"/>
      <c r="X92" s="5"/>
      <c r="Y92" s="5"/>
      <c r="Z92" s="5"/>
      <c r="AA92" s="5"/>
      <c r="AB92" s="5"/>
      <c r="AC92" s="5"/>
      <c r="AD92" s="5"/>
      <c r="AE92" s="5"/>
      <c r="AF92" s="5"/>
      <c r="AG92" s="5"/>
      <c r="AH92" s="5"/>
      <c r="AI92" s="5"/>
      <c r="AJ92" s="5"/>
      <c r="AK92" s="5"/>
      <c r="AL92" s="5"/>
      <c r="AM92" s="5"/>
      <c r="AN92" s="5"/>
      <c r="AO92" s="5"/>
      <c r="AP92" s="5"/>
      <c r="AQ92" s="5"/>
      <c r="AR92" s="5"/>
      <c r="AS92" s="5"/>
      <c r="AT92" s="5"/>
    </row>
    <row r="93" spans="1:46">
      <c r="A93" s="5"/>
      <c r="B93" s="39"/>
      <c r="C93" s="194"/>
      <c r="D93" s="34"/>
      <c r="E93" s="34"/>
      <c r="F93" s="69"/>
      <c r="G93" s="4" t="str">
        <f t="shared" si="27"/>
        <v/>
      </c>
      <c r="H93" s="5"/>
      <c r="I93" s="157"/>
      <c r="J93" s="5"/>
      <c r="K93" s="54" t="str">
        <f t="shared" ca="1" si="15"/>
        <v/>
      </c>
      <c r="L93" s="54" t="str">
        <f t="shared" ca="1" si="16"/>
        <v/>
      </c>
      <c r="M93" s="54" t="str">
        <f t="shared" ca="1" si="17"/>
        <v/>
      </c>
      <c r="N93" s="158" t="str">
        <f t="shared" ca="1" si="18"/>
        <v/>
      </c>
      <c r="O93" s="54" t="str">
        <f t="shared" ca="1" si="19"/>
        <v/>
      </c>
      <c r="P93" s="54" t="str">
        <f t="shared" ca="1" si="20"/>
        <v/>
      </c>
      <c r="Q93" s="54" t="str">
        <f t="shared" ca="1" si="21"/>
        <v/>
      </c>
      <c r="R93" s="158" t="str">
        <f t="shared" ca="1" si="22"/>
        <v/>
      </c>
      <c r="S93" s="54" t="str">
        <f t="shared" ca="1" si="23"/>
        <v/>
      </c>
      <c r="T93" s="54" t="str">
        <f t="shared" ca="1" si="24"/>
        <v/>
      </c>
      <c r="U93" s="54" t="str">
        <f t="shared" ca="1" si="25"/>
        <v/>
      </c>
      <c r="V93" s="54" t="str">
        <f t="shared" ca="1" si="26"/>
        <v/>
      </c>
      <c r="W93" s="5"/>
      <c r="X93" s="5"/>
      <c r="Y93" s="5"/>
      <c r="Z93" s="5"/>
      <c r="AA93" s="5"/>
      <c r="AB93" s="5"/>
      <c r="AC93" s="5"/>
      <c r="AD93" s="5"/>
      <c r="AE93" s="5"/>
      <c r="AF93" s="5"/>
      <c r="AG93" s="5"/>
      <c r="AH93" s="5"/>
      <c r="AI93" s="5"/>
      <c r="AJ93" s="5"/>
      <c r="AK93" s="5"/>
      <c r="AL93" s="5"/>
      <c r="AM93" s="5"/>
      <c r="AN93" s="5"/>
      <c r="AO93" s="5"/>
      <c r="AP93" s="5"/>
      <c r="AQ93" s="5"/>
      <c r="AR93" s="5"/>
      <c r="AS93" s="5"/>
      <c r="AT93" s="5"/>
    </row>
    <row r="94" spans="1:46">
      <c r="A94" s="5"/>
      <c r="B94" s="39"/>
      <c r="C94" s="194"/>
      <c r="D94" s="34"/>
      <c r="E94" s="34"/>
      <c r="F94" s="69"/>
      <c r="G94" s="4" t="str">
        <f t="shared" si="27"/>
        <v/>
      </c>
      <c r="H94" s="5"/>
      <c r="I94" s="157"/>
      <c r="J94" s="5"/>
      <c r="K94" s="54" t="str">
        <f t="shared" ca="1" si="15"/>
        <v/>
      </c>
      <c r="L94" s="54" t="str">
        <f t="shared" ca="1" si="16"/>
        <v/>
      </c>
      <c r="M94" s="54" t="str">
        <f t="shared" ca="1" si="17"/>
        <v/>
      </c>
      <c r="N94" s="158" t="str">
        <f t="shared" ca="1" si="18"/>
        <v/>
      </c>
      <c r="O94" s="54" t="str">
        <f t="shared" ca="1" si="19"/>
        <v/>
      </c>
      <c r="P94" s="54" t="str">
        <f t="shared" ca="1" si="20"/>
        <v/>
      </c>
      <c r="Q94" s="54" t="str">
        <f t="shared" ca="1" si="21"/>
        <v/>
      </c>
      <c r="R94" s="158" t="str">
        <f t="shared" ca="1" si="22"/>
        <v/>
      </c>
      <c r="S94" s="54" t="str">
        <f t="shared" ca="1" si="23"/>
        <v/>
      </c>
      <c r="T94" s="54" t="str">
        <f t="shared" ca="1" si="24"/>
        <v/>
      </c>
      <c r="U94" s="54" t="str">
        <f t="shared" ca="1" si="25"/>
        <v/>
      </c>
      <c r="V94" s="54" t="str">
        <f t="shared" ca="1" si="26"/>
        <v/>
      </c>
      <c r="W94" s="5"/>
      <c r="X94" s="5"/>
      <c r="Y94" s="5"/>
      <c r="Z94" s="5"/>
      <c r="AA94" s="5"/>
      <c r="AB94" s="5"/>
      <c r="AC94" s="5"/>
      <c r="AD94" s="5"/>
      <c r="AE94" s="5"/>
      <c r="AF94" s="5"/>
      <c r="AG94" s="5"/>
      <c r="AH94" s="5"/>
      <c r="AI94" s="5"/>
      <c r="AJ94" s="5"/>
      <c r="AK94" s="5"/>
      <c r="AL94" s="5"/>
      <c r="AM94" s="5"/>
      <c r="AN94" s="5"/>
      <c r="AO94" s="5"/>
      <c r="AP94" s="5"/>
      <c r="AQ94" s="5"/>
      <c r="AR94" s="5"/>
      <c r="AS94" s="5"/>
      <c r="AT94" s="5"/>
    </row>
    <row r="95" spans="1:46">
      <c r="A95" s="5"/>
      <c r="B95" s="39"/>
      <c r="C95" s="194"/>
      <c r="D95" s="34"/>
      <c r="E95" s="34"/>
      <c r="F95" s="69"/>
      <c r="G95" s="4" t="str">
        <f t="shared" si="27"/>
        <v/>
      </c>
      <c r="H95" s="5"/>
      <c r="I95" s="157"/>
      <c r="J95" s="5"/>
      <c r="K95" s="54" t="str">
        <f t="shared" ca="1" si="15"/>
        <v/>
      </c>
      <c r="L95" s="54" t="str">
        <f t="shared" ca="1" si="16"/>
        <v/>
      </c>
      <c r="M95" s="54" t="str">
        <f t="shared" ca="1" si="17"/>
        <v/>
      </c>
      <c r="N95" s="158" t="str">
        <f t="shared" ca="1" si="18"/>
        <v/>
      </c>
      <c r="O95" s="54" t="str">
        <f t="shared" ca="1" si="19"/>
        <v/>
      </c>
      <c r="P95" s="54" t="str">
        <f t="shared" ca="1" si="20"/>
        <v/>
      </c>
      <c r="Q95" s="54" t="str">
        <f t="shared" ca="1" si="21"/>
        <v/>
      </c>
      <c r="R95" s="158" t="str">
        <f t="shared" ca="1" si="22"/>
        <v/>
      </c>
      <c r="S95" s="54" t="str">
        <f t="shared" ca="1" si="23"/>
        <v/>
      </c>
      <c r="T95" s="54" t="str">
        <f t="shared" ca="1" si="24"/>
        <v/>
      </c>
      <c r="U95" s="54" t="str">
        <f t="shared" ca="1" si="25"/>
        <v/>
      </c>
      <c r="V95" s="54" t="str">
        <f t="shared" ca="1" si="26"/>
        <v/>
      </c>
      <c r="W95" s="5"/>
      <c r="X95" s="5"/>
      <c r="Y95" s="5"/>
      <c r="Z95" s="5"/>
      <c r="AA95" s="5"/>
      <c r="AB95" s="5"/>
      <c r="AC95" s="5"/>
      <c r="AD95" s="5"/>
      <c r="AE95" s="5"/>
      <c r="AF95" s="5"/>
      <c r="AG95" s="5"/>
      <c r="AH95" s="5"/>
      <c r="AI95" s="5"/>
      <c r="AJ95" s="5"/>
      <c r="AK95" s="5"/>
      <c r="AL95" s="5"/>
      <c r="AM95" s="5"/>
      <c r="AN95" s="5"/>
      <c r="AO95" s="5"/>
      <c r="AP95" s="5"/>
      <c r="AQ95" s="5"/>
      <c r="AR95" s="5"/>
      <c r="AS95" s="5"/>
      <c r="AT95" s="5"/>
    </row>
    <row r="96" spans="1:46">
      <c r="A96" s="5"/>
      <c r="B96" s="39"/>
      <c r="C96" s="194"/>
      <c r="D96" s="34"/>
      <c r="E96" s="34"/>
      <c r="F96" s="69"/>
      <c r="G96" s="4" t="str">
        <f t="shared" si="27"/>
        <v/>
      </c>
      <c r="H96" s="5"/>
      <c r="I96" s="157"/>
      <c r="J96" s="5"/>
      <c r="K96" s="54" t="str">
        <f t="shared" ca="1" si="15"/>
        <v/>
      </c>
      <c r="L96" s="54" t="str">
        <f t="shared" ca="1" si="16"/>
        <v/>
      </c>
      <c r="M96" s="54" t="str">
        <f t="shared" ca="1" si="17"/>
        <v/>
      </c>
      <c r="N96" s="158" t="str">
        <f t="shared" ca="1" si="18"/>
        <v/>
      </c>
      <c r="O96" s="54" t="str">
        <f t="shared" ca="1" si="19"/>
        <v/>
      </c>
      <c r="P96" s="54" t="str">
        <f t="shared" ca="1" si="20"/>
        <v/>
      </c>
      <c r="Q96" s="54" t="str">
        <f t="shared" ca="1" si="21"/>
        <v/>
      </c>
      <c r="R96" s="158" t="str">
        <f t="shared" ca="1" si="22"/>
        <v/>
      </c>
      <c r="S96" s="54" t="str">
        <f t="shared" ca="1" si="23"/>
        <v/>
      </c>
      <c r="T96" s="54" t="str">
        <f t="shared" ca="1" si="24"/>
        <v/>
      </c>
      <c r="U96" s="54" t="str">
        <f t="shared" ca="1" si="25"/>
        <v/>
      </c>
      <c r="V96" s="54" t="str">
        <f t="shared" ca="1" si="26"/>
        <v/>
      </c>
      <c r="W96" s="5"/>
      <c r="X96" s="5"/>
      <c r="Y96" s="5"/>
      <c r="Z96" s="5"/>
      <c r="AA96" s="5"/>
      <c r="AB96" s="5"/>
      <c r="AC96" s="5"/>
      <c r="AD96" s="5"/>
      <c r="AE96" s="5"/>
      <c r="AF96" s="5"/>
      <c r="AG96" s="5"/>
      <c r="AH96" s="5"/>
      <c r="AI96" s="5"/>
      <c r="AJ96" s="5"/>
      <c r="AK96" s="5"/>
      <c r="AL96" s="5"/>
      <c r="AM96" s="5"/>
      <c r="AN96" s="5"/>
      <c r="AO96" s="5"/>
      <c r="AP96" s="5"/>
      <c r="AQ96" s="5"/>
      <c r="AR96" s="5"/>
      <c r="AS96" s="5"/>
      <c r="AT96" s="5"/>
    </row>
    <row r="97" spans="1:46" ht="15" thickBot="1">
      <c r="A97" s="5"/>
      <c r="B97" s="40"/>
      <c r="C97" s="195"/>
      <c r="D97" s="182"/>
      <c r="E97" s="182"/>
      <c r="F97" s="183"/>
      <c r="G97" s="184" t="str">
        <f t="shared" si="27"/>
        <v/>
      </c>
      <c r="H97" s="5"/>
      <c r="I97" s="157"/>
      <c r="J97" s="5"/>
      <c r="K97" s="54" t="str">
        <f t="shared" ca="1" si="15"/>
        <v/>
      </c>
      <c r="L97" s="54" t="str">
        <f t="shared" ca="1" si="16"/>
        <v/>
      </c>
      <c r="M97" s="54" t="str">
        <f t="shared" ca="1" si="17"/>
        <v/>
      </c>
      <c r="N97" s="158" t="str">
        <f t="shared" ca="1" si="18"/>
        <v/>
      </c>
      <c r="O97" s="54" t="str">
        <f t="shared" ca="1" si="19"/>
        <v/>
      </c>
      <c r="P97" s="54" t="str">
        <f t="shared" ca="1" si="20"/>
        <v/>
      </c>
      <c r="Q97" s="54" t="str">
        <f t="shared" ca="1" si="21"/>
        <v/>
      </c>
      <c r="R97" s="158" t="str">
        <f t="shared" ca="1" si="22"/>
        <v/>
      </c>
      <c r="S97" s="54" t="str">
        <f t="shared" ca="1" si="23"/>
        <v/>
      </c>
      <c r="T97" s="54" t="str">
        <f t="shared" ca="1" si="24"/>
        <v/>
      </c>
      <c r="U97" s="54" t="str">
        <f t="shared" ca="1" si="25"/>
        <v/>
      </c>
      <c r="V97" s="54" t="str">
        <f t="shared" ca="1" si="26"/>
        <v/>
      </c>
      <c r="W97" s="5"/>
      <c r="X97" s="5"/>
      <c r="Y97" s="5"/>
      <c r="Z97" s="5"/>
      <c r="AA97" s="5"/>
      <c r="AB97" s="5"/>
      <c r="AC97" s="5"/>
      <c r="AD97" s="5"/>
      <c r="AE97" s="5"/>
      <c r="AF97" s="5"/>
      <c r="AG97" s="5"/>
      <c r="AH97" s="5"/>
      <c r="AI97" s="5"/>
      <c r="AJ97" s="5"/>
      <c r="AK97" s="5"/>
      <c r="AL97" s="5"/>
      <c r="AM97" s="5"/>
      <c r="AN97" s="5"/>
      <c r="AO97" s="5"/>
      <c r="AP97" s="5"/>
      <c r="AQ97" s="5"/>
      <c r="AR97" s="5"/>
      <c r="AS97" s="5"/>
      <c r="AT97" s="5"/>
    </row>
    <row r="98" spans="1:46" ht="15" thickBot="1">
      <c r="A98" s="5"/>
      <c r="B98" s="5"/>
      <c r="C98" s="5"/>
      <c r="D98" s="5"/>
      <c r="E98" s="223" t="s">
        <v>3</v>
      </c>
      <c r="F98" s="224"/>
      <c r="G98" s="181">
        <f ca="1">SUM(G73:G97)</f>
        <v>0</v>
      </c>
      <c r="H98" s="5"/>
      <c r="I98" s="157"/>
      <c r="J98" s="5"/>
      <c r="K98" s="5"/>
      <c r="L98" s="5"/>
      <c r="M98" s="5"/>
      <c r="N98" s="31"/>
      <c r="O98" s="5"/>
      <c r="P98" s="5"/>
      <c r="Q98" s="5"/>
      <c r="R98" s="31"/>
      <c r="S98" s="5"/>
      <c r="T98" s="71"/>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row>
    <row r="99" spans="1:46" ht="90" customHeight="1" thickBot="1">
      <c r="A99" s="5"/>
      <c r="B99" s="55" t="s">
        <v>5</v>
      </c>
      <c r="C99" s="221"/>
      <c r="D99" s="222"/>
      <c r="E99" s="178"/>
      <c r="F99" s="227" t="s">
        <v>129</v>
      </c>
      <c r="G99" s="228"/>
      <c r="H99" s="5"/>
      <c r="I99" s="157"/>
      <c r="J99" s="5"/>
      <c r="K99" s="5"/>
      <c r="L99" s="5"/>
      <c r="M99" s="5"/>
      <c r="N99" s="31"/>
      <c r="O99" s="5"/>
      <c r="P99" s="5"/>
      <c r="Q99" s="5"/>
      <c r="R99" s="31"/>
      <c r="S99" s="5"/>
      <c r="T99" s="71"/>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row>
    <row r="100" spans="1:46" ht="73.2" customHeight="1" thickBot="1">
      <c r="A100" s="5"/>
      <c r="B100" s="55" t="s">
        <v>26</v>
      </c>
      <c r="C100" s="215" t="str">
        <f>IF($F$11="","",$F$11)</f>
        <v/>
      </c>
      <c r="D100" s="216"/>
      <c r="E100" s="177" t="str">
        <f>IF(E99="","",IF(E99=1,0.5%,1%))</f>
        <v/>
      </c>
      <c r="F100" s="176" t="s">
        <v>119</v>
      </c>
      <c r="G100" s="56" t="str">
        <f>IF(OR(C100="",E99=""),"",C100*E100)</f>
        <v/>
      </c>
      <c r="H100" s="5"/>
      <c r="I100" s="157"/>
      <c r="J100" s="5"/>
      <c r="K100" s="5"/>
      <c r="L100" s="5"/>
      <c r="M100" s="5"/>
      <c r="N100" s="31"/>
      <c r="O100" s="5"/>
      <c r="P100" s="5"/>
      <c r="Q100" s="5"/>
      <c r="R100" s="31"/>
      <c r="S100" s="5"/>
      <c r="T100" s="71"/>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row>
    <row r="101" spans="1:46" ht="15.6">
      <c r="A101" s="5"/>
      <c r="B101" s="5"/>
      <c r="C101" s="175" t="s">
        <v>120</v>
      </c>
      <c r="D101" s="179" t="str">
        <f>E100</f>
        <v/>
      </c>
      <c r="E101" s="205" t="s">
        <v>121</v>
      </c>
      <c r="F101" s="206"/>
      <c r="G101" s="217" t="str">
        <f>IF(AND(C99="",C100=""),"",IF(AND(C99&lt;E99,C100=""),"nein, keine Gleitung möglich",IF(AND(C99&gt;E99,C100=""),"bitte noch geschätze Auftragssumme eintragen",IF(AND(G98&gt;G100,C99=""),"bitte noch Zeitraum eintragen",IF(OR(C99&lt;E99,G98&lt;G100),"nein, keine Gleitung möglich","ja =&gt; Aufnahme im Fb 225")))))</f>
        <v/>
      </c>
      <c r="H101" s="5"/>
      <c r="I101" s="157"/>
      <c r="J101" s="5"/>
      <c r="K101" s="5"/>
      <c r="L101" s="5"/>
      <c r="M101" s="5"/>
      <c r="N101" s="31"/>
      <c r="O101" s="5"/>
      <c r="P101" s="5"/>
      <c r="Q101" s="5"/>
      <c r="R101" s="31"/>
      <c r="S101" s="5"/>
      <c r="T101" s="71"/>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row>
    <row r="102" spans="1:46" ht="16.2" customHeight="1" thickBot="1">
      <c r="A102" s="5"/>
      <c r="B102" s="5"/>
      <c r="C102" s="180" t="s">
        <v>12</v>
      </c>
      <c r="D102" s="174">
        <f>E99</f>
        <v>0</v>
      </c>
      <c r="E102" s="219" t="s">
        <v>122</v>
      </c>
      <c r="F102" s="220"/>
      <c r="G102" s="218"/>
      <c r="H102" s="5"/>
      <c r="I102" s="157"/>
      <c r="J102" s="5"/>
      <c r="K102" s="5"/>
      <c r="L102" s="5"/>
      <c r="M102" s="5"/>
      <c r="N102" s="31"/>
      <c r="O102" s="5"/>
      <c r="P102" s="5"/>
      <c r="Q102" s="5"/>
      <c r="R102" s="31"/>
      <c r="S102" s="5"/>
      <c r="T102" s="71"/>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row>
    <row r="103" spans="1:46" ht="15" thickBot="1">
      <c r="A103" s="5"/>
      <c r="B103" s="5"/>
      <c r="C103" s="5"/>
      <c r="D103" s="5"/>
      <c r="E103" s="5"/>
      <c r="F103" s="5"/>
      <c r="G103" s="5"/>
      <c r="H103" s="5"/>
      <c r="I103" s="157"/>
      <c r="J103" s="5"/>
      <c r="K103" s="5"/>
      <c r="L103" s="5"/>
      <c r="M103" s="5"/>
      <c r="N103" s="31"/>
      <c r="O103" s="5"/>
      <c r="P103" s="5"/>
      <c r="Q103" s="5"/>
      <c r="R103" s="31"/>
      <c r="S103" s="5"/>
      <c r="T103" s="71"/>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row>
    <row r="104" spans="1:46" s="5" customFormat="1" ht="57.6" customHeight="1" thickBot="1">
      <c r="B104" s="209" t="s">
        <v>128</v>
      </c>
      <c r="C104" s="210"/>
      <c r="D104" s="210"/>
      <c r="E104" s="210"/>
      <c r="F104" s="153" t="str">
        <f>IF(AND(OR(F67="",B106="",C106=""),E106=""),"X",IF(AND(E106="",B106&lt;&gt;"",C106&lt;&gt;""),F67*(C106/B106),IF(AND(E106&lt;&gt;"",B106="",C106&lt;&gt;""),E106,"X")))</f>
        <v>X</v>
      </c>
      <c r="G104" s="138" t="str">
        <f>G67</f>
        <v>EUR/</v>
      </c>
      <c r="I104" s="157"/>
      <c r="J104" s="154"/>
      <c r="N104" s="31"/>
      <c r="R104" s="31"/>
      <c r="T104" s="71"/>
    </row>
    <row r="105" spans="1:46" s="5" customFormat="1" ht="58.2" customHeight="1" thickBot="1">
      <c r="B105" s="185" t="s">
        <v>126</v>
      </c>
      <c r="C105" s="185" t="s">
        <v>131</v>
      </c>
      <c r="D105" s="186" t="s">
        <v>127</v>
      </c>
      <c r="E105" s="53" t="s">
        <v>132</v>
      </c>
      <c r="I105" s="157"/>
      <c r="N105" s="31"/>
      <c r="R105" s="31"/>
      <c r="T105" s="71"/>
    </row>
    <row r="106" spans="1:46" s="5" customFormat="1" ht="15" thickBot="1">
      <c r="B106" s="70"/>
      <c r="C106" s="70"/>
      <c r="D106" s="7"/>
      <c r="E106" s="106"/>
      <c r="F106" s="7"/>
      <c r="G106" s="7"/>
      <c r="I106" s="157"/>
      <c r="N106" s="31"/>
      <c r="R106" s="31"/>
      <c r="T106" s="71"/>
    </row>
    <row r="107" spans="1:46" s="5" customFormat="1">
      <c r="N107" s="31"/>
      <c r="R107" s="31"/>
      <c r="T107" s="71"/>
    </row>
    <row r="108" spans="1:46" s="5" customFormat="1" ht="28.2" customHeight="1">
      <c r="B108" s="211" t="s">
        <v>9</v>
      </c>
      <c r="C108" s="211"/>
      <c r="D108" s="211"/>
      <c r="E108" s="211"/>
      <c r="F108" s="211"/>
      <c r="G108" s="211"/>
      <c r="H108" s="58"/>
      <c r="I108" s="58"/>
      <c r="J108" s="58"/>
      <c r="N108" s="31"/>
      <c r="R108" s="31"/>
      <c r="T108" s="71"/>
    </row>
    <row r="109" spans="1:46" s="5" customFormat="1">
      <c r="B109" s="212" t="str">
        <f>HYPERLINK("#", "https://www.destatis.de/DE/Themen/Wirtschaft/Preise/Erzeugerpreisindex-gewerbliche-Produkte/_inhalt.html#sprg238922")</f>
        <v>https://www.destatis.de/DE/Themen/Wirtschaft/Preise/Erzeugerpreisindex-gewerbliche-Produkte/_inhalt.html#sprg238922</v>
      </c>
      <c r="C109" s="212"/>
      <c r="D109" s="212"/>
      <c r="E109" s="212"/>
      <c r="F109" s="212"/>
      <c r="G109" s="212"/>
      <c r="N109" s="31"/>
      <c r="R109" s="31"/>
      <c r="T109" s="71"/>
    </row>
    <row r="110" spans="1:46" s="5" customFormat="1">
      <c r="B110" s="172"/>
      <c r="C110" s="172"/>
      <c r="D110" s="172"/>
      <c r="E110" s="172"/>
      <c r="F110" s="172"/>
      <c r="G110" s="172"/>
      <c r="N110" s="31"/>
      <c r="R110" s="31"/>
      <c r="T110" s="71"/>
    </row>
    <row r="111" spans="1:46" ht="16.2" thickBot="1">
      <c r="A111" s="5"/>
      <c r="B111" s="5"/>
      <c r="C111" s="5"/>
      <c r="D111" s="5"/>
      <c r="E111" s="5"/>
      <c r="F111" s="5"/>
      <c r="G111" s="5"/>
      <c r="H111" s="49"/>
      <c r="I111" s="49"/>
      <c r="J111" s="5"/>
      <c r="K111" s="5"/>
      <c r="L111" s="5"/>
      <c r="M111" s="5"/>
      <c r="N111" s="31"/>
      <c r="O111" s="5"/>
      <c r="P111" s="5"/>
      <c r="Q111" s="5"/>
      <c r="R111" s="31"/>
      <c r="S111" s="5"/>
      <c r="T111" s="71"/>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row>
    <row r="112" spans="1:46" s="170" customFormat="1" ht="21.6" customHeight="1" thickBot="1">
      <c r="A112" s="166"/>
      <c r="B112" s="167" t="s">
        <v>84</v>
      </c>
      <c r="C112" s="213"/>
      <c r="D112" s="214"/>
      <c r="E112" s="167" t="s">
        <v>11</v>
      </c>
      <c r="F112" s="213"/>
      <c r="G112" s="214"/>
      <c r="H112" s="166"/>
      <c r="I112" s="166"/>
      <c r="J112" s="166"/>
      <c r="K112" s="166"/>
      <c r="L112" s="166"/>
      <c r="M112" s="166"/>
      <c r="N112" s="168"/>
      <c r="O112" s="166"/>
      <c r="P112" s="166"/>
      <c r="Q112" s="166"/>
      <c r="R112" s="168"/>
      <c r="S112" s="166"/>
      <c r="T112" s="169"/>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row>
    <row r="113" spans="1:46" ht="15" thickBot="1">
      <c r="A113" s="5"/>
      <c r="B113" s="5"/>
      <c r="C113" s="5"/>
      <c r="D113" s="5"/>
      <c r="E113" s="5"/>
      <c r="F113" s="5"/>
      <c r="G113" s="5"/>
      <c r="H113" s="5"/>
      <c r="I113" s="5"/>
      <c r="J113" s="5"/>
      <c r="K113" s="5"/>
      <c r="L113" s="5"/>
      <c r="M113" s="5"/>
      <c r="N113" s="31"/>
      <c r="O113" s="5"/>
      <c r="P113" s="5"/>
      <c r="Q113" s="5"/>
      <c r="R113" s="31"/>
      <c r="S113" s="5"/>
      <c r="T113" s="71"/>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row>
    <row r="114" spans="1:46" ht="27.6" customHeight="1" thickBot="1">
      <c r="A114" s="5"/>
      <c r="B114" s="5"/>
      <c r="C114" s="5"/>
      <c r="D114" s="5"/>
      <c r="E114" s="5"/>
      <c r="F114" s="5"/>
      <c r="G114" s="125" t="s">
        <v>69</v>
      </c>
      <c r="H114" s="5"/>
      <c r="I114" s="5"/>
      <c r="J114" s="5"/>
      <c r="K114" s="5"/>
      <c r="L114" s="5"/>
      <c r="M114" s="5"/>
      <c r="N114" s="31"/>
      <c r="O114" s="5"/>
      <c r="P114" s="5"/>
      <c r="Q114" s="5"/>
      <c r="R114" s="31"/>
      <c r="S114" s="5"/>
      <c r="T114" s="71"/>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row>
    <row r="115" spans="1:46" ht="72" customHeight="1" thickBot="1">
      <c r="A115" s="5"/>
      <c r="B115" s="229" t="s">
        <v>118</v>
      </c>
      <c r="C115" s="230"/>
      <c r="D115" s="230"/>
      <c r="E115" s="231"/>
      <c r="F115" s="153" t="str">
        <f>IF(AND(ISBLANK(B117)=TRUE,ISBLANK(B119)=TRUE),"",IF(ISBLANK(B117)=TRUE,SUM(B119:E119)/COUNT(B119:E119),SUM(B117:E117)/COUNT(B117:E117)))</f>
        <v/>
      </c>
      <c r="G115" s="107" t="s">
        <v>60</v>
      </c>
      <c r="H115" s="5"/>
      <c r="I115" s="157">
        <f>ROW()</f>
        <v>115</v>
      </c>
      <c r="J115" s="5"/>
      <c r="K115" s="5"/>
      <c r="L115" s="5"/>
      <c r="M115" s="5"/>
      <c r="N115" s="31"/>
      <c r="O115" s="5"/>
      <c r="P115" s="5"/>
      <c r="Q115" s="5"/>
      <c r="R115" s="31"/>
      <c r="S115" s="5"/>
      <c r="T115" s="71"/>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row>
    <row r="116" spans="1:46" ht="60" customHeight="1" thickBot="1">
      <c r="A116" s="5"/>
      <c r="B116" s="185" t="s">
        <v>123</v>
      </c>
      <c r="C116" s="225" t="s">
        <v>124</v>
      </c>
      <c r="D116" s="224"/>
      <c r="E116" s="185" t="s">
        <v>125</v>
      </c>
      <c r="F116" s="66"/>
      <c r="G116" s="5"/>
      <c r="H116" s="5"/>
      <c r="I116" s="157">
        <f>I115</f>
        <v>115</v>
      </c>
      <c r="J116" s="5"/>
      <c r="K116" s="5"/>
      <c r="L116" s="5"/>
      <c r="M116" s="5"/>
      <c r="N116" s="31"/>
      <c r="O116" s="5"/>
      <c r="P116" s="5"/>
      <c r="Q116" s="5"/>
      <c r="R116" s="31"/>
      <c r="S116" s="5"/>
      <c r="T116" s="71"/>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row>
    <row r="117" spans="1:46" ht="15" thickBot="1">
      <c r="A117" s="5"/>
      <c r="B117" s="106"/>
      <c r="C117" s="207"/>
      <c r="D117" s="208"/>
      <c r="E117" s="106"/>
      <c r="F117" s="5"/>
      <c r="G117" s="5"/>
      <c r="H117" s="5"/>
      <c r="I117" s="157">
        <f t="shared" ref="I117:I139" si="28">I116</f>
        <v>115</v>
      </c>
      <c r="J117" s="5"/>
      <c r="K117" s="5"/>
      <c r="L117" s="5"/>
      <c r="M117" s="5"/>
      <c r="N117" s="31"/>
      <c r="O117" s="5"/>
      <c r="P117" s="5"/>
      <c r="Q117" s="5"/>
      <c r="R117" s="31"/>
      <c r="S117" s="5"/>
      <c r="T117" s="71"/>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row>
    <row r="118" spans="1:46" ht="28.95" customHeight="1" thickBot="1">
      <c r="A118" s="5"/>
      <c r="B118" s="51" t="s">
        <v>0</v>
      </c>
      <c r="C118" s="225" t="s">
        <v>1</v>
      </c>
      <c r="D118" s="226"/>
      <c r="E118" s="51" t="s">
        <v>2</v>
      </c>
      <c r="F118" s="65"/>
      <c r="G118" s="5"/>
      <c r="H118" s="5"/>
      <c r="I118" s="157">
        <f t="shared" si="28"/>
        <v>115</v>
      </c>
      <c r="J118" s="5"/>
      <c r="K118" s="5"/>
      <c r="L118" s="5"/>
      <c r="M118" s="5"/>
      <c r="N118" s="31"/>
      <c r="O118" s="5"/>
      <c r="P118" s="5"/>
      <c r="Q118" s="5"/>
      <c r="R118" s="31"/>
      <c r="S118" s="5"/>
      <c r="T118" s="71"/>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row>
    <row r="119" spans="1:46" ht="15" thickBot="1">
      <c r="A119" s="5"/>
      <c r="B119" s="106"/>
      <c r="C119" s="207"/>
      <c r="D119" s="208"/>
      <c r="E119" s="106"/>
      <c r="F119" s="5"/>
      <c r="G119" s="5"/>
      <c r="H119" s="5"/>
      <c r="I119" s="157">
        <f t="shared" si="28"/>
        <v>115</v>
      </c>
      <c r="J119" s="5"/>
      <c r="K119" s="5"/>
      <c r="L119" s="5"/>
      <c r="M119" s="5"/>
      <c r="N119" s="31"/>
      <c r="O119" s="5"/>
      <c r="P119" s="5"/>
      <c r="Q119" s="5"/>
      <c r="R119" s="31"/>
      <c r="S119" s="5"/>
      <c r="T119" s="71"/>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row>
    <row r="120" spans="1:46" ht="57" customHeight="1" thickBot="1">
      <c r="A120" s="5"/>
      <c r="B120" s="173" t="s">
        <v>27</v>
      </c>
      <c r="C120" s="151" t="s">
        <v>73</v>
      </c>
      <c r="D120" s="152" t="s">
        <v>72</v>
      </c>
      <c r="E120" s="151" t="s">
        <v>74</v>
      </c>
      <c r="F120" s="152" t="s">
        <v>75</v>
      </c>
      <c r="G120" s="53" t="s">
        <v>39</v>
      </c>
      <c r="H120" s="5"/>
      <c r="I120" s="157">
        <f t="shared" si="28"/>
        <v>115</v>
      </c>
      <c r="J120" s="5"/>
      <c r="K120" s="5"/>
      <c r="L120" s="5"/>
      <c r="M120" s="5"/>
      <c r="N120" s="31"/>
      <c r="O120" s="5"/>
      <c r="P120" s="5"/>
      <c r="Q120" s="5"/>
      <c r="R120" s="31"/>
      <c r="S120" s="5"/>
      <c r="T120" s="71"/>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row>
    <row r="121" spans="1:46">
      <c r="A121" s="5"/>
      <c r="B121" s="38"/>
      <c r="C121" s="192"/>
      <c r="D121" s="1"/>
      <c r="E121" s="1"/>
      <c r="F121" s="67"/>
      <c r="G121" s="3" t="str">
        <f ca="1">IF(OR(C121="",E121=""),"",C121*E121*INDIRECT("F"&amp;I115))</f>
        <v/>
      </c>
      <c r="H121" s="5"/>
      <c r="I121" s="157">
        <f t="shared" si="28"/>
        <v>115</v>
      </c>
      <c r="J121" s="5"/>
      <c r="K121" s="54" t="str">
        <f ca="1">IF(AND(B121&lt;&gt;"",INDIRECT("G"&amp;I115+34)="ja =&gt; Aufnahme im Fb 225"),B121,"")</f>
        <v/>
      </c>
      <c r="L121" s="54" t="str">
        <f ca="1">IF(AND(B121&lt;&gt;"",INDIRECT("G"&amp;I115+34)="ja =&gt; Aufnahme im Fb 225"),INDIRECT("$C$"&amp;I115-3),"")</f>
        <v/>
      </c>
      <c r="M121" s="54" t="str">
        <f ca="1">IF(AND(B121&lt;&gt;"",INDIRECT("G"&amp;I115+34)="ja =&gt; Aufnahme im Fb 225"),INDIRECT("F"&amp;I115-3),"")</f>
        <v/>
      </c>
      <c r="N121" s="158" t="str">
        <f ca="1">IF(AND(B121&lt;&gt;"",INDIRECT("G"&amp;I115+34)="ja =&gt; Aufnahme im Fb 225"),INDIRECT("F"&amp;I115),"")</f>
        <v/>
      </c>
      <c r="O121" s="54" t="str">
        <f ca="1">IF(AND(B121&lt;&gt;"",INDIRECT("G"&amp;I115+34)="ja =&gt; Aufnahme im Fb 225"),INDIRECT("G"&amp;I115),"")</f>
        <v/>
      </c>
      <c r="P121" s="54" t="str">
        <f ca="1">IF(AND(B121&lt;&gt;"",INDIRECT("G"&amp;I115+34)="ja =&gt; Aufnahme im Fb 225"),E121,"")</f>
        <v/>
      </c>
      <c r="Q121" s="54" t="str">
        <f ca="1">IF(AND(B121&lt;&gt;"",INDIRECT("G"&amp;I115+34)="ja =&gt; Aufnahme im Fb 225"),F121,"")</f>
        <v/>
      </c>
      <c r="R121" s="158" t="str">
        <f ca="1">IF(AND(B121&lt;&gt;"",INDIRECT("G"&amp;I115+34)="ja =&gt; Aufnahme im Fb 225"),INDIRECT("F"&amp;I115+37),"")</f>
        <v/>
      </c>
      <c r="S121" s="54" t="str">
        <f ca="1">IF(AND(B121&lt;&gt;"",INDIRECT("G"&amp;I115+34)="ja =&gt; Aufnahme im Fb 225"),INDIRECT("G"&amp;I115+37),"")</f>
        <v/>
      </c>
      <c r="T121" s="54" t="str">
        <f ca="1">IF(AND(B121&lt;&gt;"",INDIRECT("G"&amp;I115+34)="ja =&gt; Aufnahme im Fb 225"),INDIRECT("C"&amp;I115+39),"")</f>
        <v/>
      </c>
      <c r="U121" s="54" t="str">
        <f ca="1">IF(AND(B121&lt;&gt;"",INDIRECT("G"&amp;I115+34)="ja =&gt; Aufnahme im Fb 225"),C121,"")</f>
        <v/>
      </c>
      <c r="V121" s="54" t="str">
        <f ca="1">IF(AND(B121&lt;&gt;"",INDIRECT("G"&amp;I115+34)="ja =&gt; Aufnahme im Fb 225"),D121,"")</f>
        <v/>
      </c>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row>
    <row r="122" spans="1:46">
      <c r="A122" s="5"/>
      <c r="B122" s="39"/>
      <c r="C122" s="193"/>
      <c r="D122" s="2"/>
      <c r="E122" s="2"/>
      <c r="F122" s="68"/>
      <c r="G122" s="4" t="str">
        <f ca="1">IF(OR(C122="",E122=""),"",C122*E122*INDIRECT("F"&amp;I116))</f>
        <v/>
      </c>
      <c r="H122" s="5"/>
      <c r="I122" s="157">
        <f t="shared" si="28"/>
        <v>115</v>
      </c>
      <c r="J122" s="5"/>
      <c r="K122" s="54" t="str">
        <f t="shared" ref="K122:K145" ca="1" si="29">IF(AND(B122&lt;&gt;"",INDIRECT("G"&amp;I116+34)="ja =&gt; Aufnahme im Fb 225"),B122,"")</f>
        <v/>
      </c>
      <c r="L122" s="54" t="str">
        <f t="shared" ref="L122:L145" ca="1" si="30">IF(AND(B122&lt;&gt;"",INDIRECT("G"&amp;I116+34)="ja =&gt; Aufnahme im Fb 225"),INDIRECT("$C$"&amp;I116-3),"")</f>
        <v/>
      </c>
      <c r="M122" s="54" t="str">
        <f t="shared" ref="M122:M145" ca="1" si="31">IF(AND(B122&lt;&gt;"",INDIRECT("G"&amp;I116+34)="ja =&gt; Aufnahme im Fb 225"),INDIRECT("F"&amp;I116-3),"")</f>
        <v/>
      </c>
      <c r="N122" s="158" t="str">
        <f t="shared" ref="N122:N145" ca="1" si="32">IF(AND(B122&lt;&gt;"",INDIRECT("G"&amp;I116+34)="ja =&gt; Aufnahme im Fb 225"),INDIRECT("F"&amp;I116),"")</f>
        <v/>
      </c>
      <c r="O122" s="54" t="str">
        <f t="shared" ref="O122:O145" ca="1" si="33">IF(AND(B122&lt;&gt;"",INDIRECT("G"&amp;I116+34)="ja =&gt; Aufnahme im Fb 225"),INDIRECT("G"&amp;I116),"")</f>
        <v/>
      </c>
      <c r="P122" s="54" t="str">
        <f t="shared" ref="P122:P145" ca="1" si="34">IF(AND(B122&lt;&gt;"",INDIRECT("G"&amp;I116+34)="ja =&gt; Aufnahme im Fb 225"),E122,"")</f>
        <v/>
      </c>
      <c r="Q122" s="54" t="str">
        <f t="shared" ref="Q122:Q145" ca="1" si="35">IF(AND(B122&lt;&gt;"",INDIRECT("G"&amp;I116+34)="ja =&gt; Aufnahme im Fb 225"),F122,"")</f>
        <v/>
      </c>
      <c r="R122" s="158" t="str">
        <f t="shared" ref="R122:R145" ca="1" si="36">IF(AND(B122&lt;&gt;"",INDIRECT("G"&amp;I116+34)="ja =&gt; Aufnahme im Fb 225"),INDIRECT("F"&amp;I116+37),"")</f>
        <v/>
      </c>
      <c r="S122" s="54" t="str">
        <f t="shared" ref="S122:S145" ca="1" si="37">IF(AND(B122&lt;&gt;"",INDIRECT("G"&amp;I116+34)="ja =&gt; Aufnahme im Fb 225"),INDIRECT("G"&amp;I116+37),"")</f>
        <v/>
      </c>
      <c r="T122" s="54" t="str">
        <f t="shared" ref="T122:T145" ca="1" si="38">IF(AND(B122&lt;&gt;"",INDIRECT("G"&amp;I116+34)="ja =&gt; Aufnahme im Fb 225"),INDIRECT("C"&amp;I116+39),"")</f>
        <v/>
      </c>
      <c r="U122" s="54" t="str">
        <f t="shared" ref="U122:U145" ca="1" si="39">IF(AND(B122&lt;&gt;"",INDIRECT("G"&amp;I116+34)="ja =&gt; Aufnahme im Fb 225"),C122,"")</f>
        <v/>
      </c>
      <c r="V122" s="54" t="str">
        <f t="shared" ref="V122:V145" ca="1" si="40">IF(AND(B122&lt;&gt;"",INDIRECT("G"&amp;I116+34)="ja =&gt; Aufnahme im Fb 225"),D122,"")</f>
        <v/>
      </c>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row>
    <row r="123" spans="1:46">
      <c r="A123" s="5"/>
      <c r="B123" s="39"/>
      <c r="C123" s="193"/>
      <c r="D123" s="2"/>
      <c r="E123" s="2"/>
      <c r="F123" s="68"/>
      <c r="G123" s="4" t="str">
        <f t="shared" ref="G123:G145" si="41">IF(OR(C123="",E123=""),"",C123*E123*$F$19)</f>
        <v/>
      </c>
      <c r="H123" s="5"/>
      <c r="I123" s="157">
        <f t="shared" si="28"/>
        <v>115</v>
      </c>
      <c r="J123" s="5"/>
      <c r="K123" s="54" t="str">
        <f t="shared" ca="1" si="29"/>
        <v/>
      </c>
      <c r="L123" s="54" t="str">
        <f t="shared" ca="1" si="30"/>
        <v/>
      </c>
      <c r="M123" s="54" t="str">
        <f t="shared" ca="1" si="31"/>
        <v/>
      </c>
      <c r="N123" s="158" t="str">
        <f t="shared" ca="1" si="32"/>
        <v/>
      </c>
      <c r="O123" s="54" t="str">
        <f t="shared" ca="1" si="33"/>
        <v/>
      </c>
      <c r="P123" s="54" t="str">
        <f t="shared" ca="1" si="34"/>
        <v/>
      </c>
      <c r="Q123" s="54" t="str">
        <f t="shared" ca="1" si="35"/>
        <v/>
      </c>
      <c r="R123" s="158" t="str">
        <f t="shared" ca="1" si="36"/>
        <v/>
      </c>
      <c r="S123" s="54" t="str">
        <f t="shared" ca="1" si="37"/>
        <v/>
      </c>
      <c r="T123" s="54" t="str">
        <f t="shared" ca="1" si="38"/>
        <v/>
      </c>
      <c r="U123" s="54" t="str">
        <f t="shared" ca="1" si="39"/>
        <v/>
      </c>
      <c r="V123" s="54" t="str">
        <f t="shared" ca="1" si="40"/>
        <v/>
      </c>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row>
    <row r="124" spans="1:46">
      <c r="A124" s="5"/>
      <c r="B124" s="39"/>
      <c r="C124" s="193"/>
      <c r="D124" s="2"/>
      <c r="E124" s="2"/>
      <c r="F124" s="68"/>
      <c r="G124" s="4" t="str">
        <f t="shared" si="41"/>
        <v/>
      </c>
      <c r="H124" s="5"/>
      <c r="I124" s="157">
        <f t="shared" si="28"/>
        <v>115</v>
      </c>
      <c r="J124" s="5"/>
      <c r="K124" s="54" t="str">
        <f t="shared" ca="1" si="29"/>
        <v/>
      </c>
      <c r="L124" s="54" t="str">
        <f t="shared" ca="1" si="30"/>
        <v/>
      </c>
      <c r="M124" s="54" t="str">
        <f t="shared" ca="1" si="31"/>
        <v/>
      </c>
      <c r="N124" s="158" t="str">
        <f t="shared" ca="1" si="32"/>
        <v/>
      </c>
      <c r="O124" s="54" t="str">
        <f t="shared" ca="1" si="33"/>
        <v/>
      </c>
      <c r="P124" s="54" t="str">
        <f t="shared" ca="1" si="34"/>
        <v/>
      </c>
      <c r="Q124" s="54" t="str">
        <f t="shared" ca="1" si="35"/>
        <v/>
      </c>
      <c r="R124" s="158" t="str">
        <f t="shared" ca="1" si="36"/>
        <v/>
      </c>
      <c r="S124" s="54" t="str">
        <f t="shared" ca="1" si="37"/>
        <v/>
      </c>
      <c r="T124" s="54" t="str">
        <f t="shared" ca="1" si="38"/>
        <v/>
      </c>
      <c r="U124" s="54" t="str">
        <f t="shared" ca="1" si="39"/>
        <v/>
      </c>
      <c r="V124" s="54" t="str">
        <f t="shared" ca="1" si="40"/>
        <v/>
      </c>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row>
    <row r="125" spans="1:46">
      <c r="A125" s="5"/>
      <c r="B125" s="39"/>
      <c r="C125" s="193"/>
      <c r="D125" s="2"/>
      <c r="E125" s="2"/>
      <c r="F125" s="68"/>
      <c r="G125" s="4" t="str">
        <f t="shared" si="41"/>
        <v/>
      </c>
      <c r="H125" s="5"/>
      <c r="I125" s="157">
        <f t="shared" si="28"/>
        <v>115</v>
      </c>
      <c r="J125" s="5"/>
      <c r="K125" s="54" t="str">
        <f t="shared" ca="1" si="29"/>
        <v/>
      </c>
      <c r="L125" s="54" t="str">
        <f t="shared" ca="1" si="30"/>
        <v/>
      </c>
      <c r="M125" s="54" t="str">
        <f t="shared" ca="1" si="31"/>
        <v/>
      </c>
      <c r="N125" s="158" t="str">
        <f t="shared" ca="1" si="32"/>
        <v/>
      </c>
      <c r="O125" s="54" t="str">
        <f t="shared" ca="1" si="33"/>
        <v/>
      </c>
      <c r="P125" s="54" t="str">
        <f t="shared" ca="1" si="34"/>
        <v/>
      </c>
      <c r="Q125" s="54" t="str">
        <f t="shared" ca="1" si="35"/>
        <v/>
      </c>
      <c r="R125" s="158" t="str">
        <f t="shared" ca="1" si="36"/>
        <v/>
      </c>
      <c r="S125" s="54" t="str">
        <f t="shared" ca="1" si="37"/>
        <v/>
      </c>
      <c r="T125" s="54" t="str">
        <f t="shared" ca="1" si="38"/>
        <v/>
      </c>
      <c r="U125" s="54" t="str">
        <f t="shared" ca="1" si="39"/>
        <v/>
      </c>
      <c r="V125" s="54" t="str">
        <f t="shared" ca="1" si="40"/>
        <v/>
      </c>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row>
    <row r="126" spans="1:46">
      <c r="A126" s="5"/>
      <c r="B126" s="39"/>
      <c r="C126" s="193"/>
      <c r="D126" s="2"/>
      <c r="E126" s="2"/>
      <c r="F126" s="68"/>
      <c r="G126" s="4" t="str">
        <f t="shared" si="41"/>
        <v/>
      </c>
      <c r="H126" s="5"/>
      <c r="I126" s="157">
        <f t="shared" si="28"/>
        <v>115</v>
      </c>
      <c r="J126" s="5"/>
      <c r="K126" s="54" t="str">
        <f t="shared" ca="1" si="29"/>
        <v/>
      </c>
      <c r="L126" s="54" t="str">
        <f t="shared" ca="1" si="30"/>
        <v/>
      </c>
      <c r="M126" s="54" t="str">
        <f t="shared" ca="1" si="31"/>
        <v/>
      </c>
      <c r="N126" s="158" t="str">
        <f t="shared" ca="1" si="32"/>
        <v/>
      </c>
      <c r="O126" s="54" t="str">
        <f t="shared" ca="1" si="33"/>
        <v/>
      </c>
      <c r="P126" s="54" t="str">
        <f t="shared" ca="1" si="34"/>
        <v/>
      </c>
      <c r="Q126" s="54" t="str">
        <f t="shared" ca="1" si="35"/>
        <v/>
      </c>
      <c r="R126" s="158" t="str">
        <f t="shared" ca="1" si="36"/>
        <v/>
      </c>
      <c r="S126" s="54" t="str">
        <f t="shared" ca="1" si="37"/>
        <v/>
      </c>
      <c r="T126" s="54" t="str">
        <f t="shared" ca="1" si="38"/>
        <v/>
      </c>
      <c r="U126" s="54" t="str">
        <f t="shared" ca="1" si="39"/>
        <v/>
      </c>
      <c r="V126" s="54" t="str">
        <f t="shared" ca="1" si="40"/>
        <v/>
      </c>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row>
    <row r="127" spans="1:46">
      <c r="A127" s="5"/>
      <c r="B127" s="39"/>
      <c r="C127" s="193"/>
      <c r="D127" s="2"/>
      <c r="E127" s="2"/>
      <c r="F127" s="68"/>
      <c r="G127" s="4" t="str">
        <f t="shared" si="41"/>
        <v/>
      </c>
      <c r="H127" s="5"/>
      <c r="I127" s="157">
        <f t="shared" si="28"/>
        <v>115</v>
      </c>
      <c r="J127" s="5"/>
      <c r="K127" s="54" t="str">
        <f t="shared" ca="1" si="29"/>
        <v/>
      </c>
      <c r="L127" s="54" t="str">
        <f t="shared" ca="1" si="30"/>
        <v/>
      </c>
      <c r="M127" s="54" t="str">
        <f t="shared" ca="1" si="31"/>
        <v/>
      </c>
      <c r="N127" s="158" t="str">
        <f t="shared" ca="1" si="32"/>
        <v/>
      </c>
      <c r="O127" s="54" t="str">
        <f t="shared" ca="1" si="33"/>
        <v/>
      </c>
      <c r="P127" s="54" t="str">
        <f t="shared" ca="1" si="34"/>
        <v/>
      </c>
      <c r="Q127" s="54" t="str">
        <f t="shared" ca="1" si="35"/>
        <v/>
      </c>
      <c r="R127" s="158" t="str">
        <f t="shared" ca="1" si="36"/>
        <v/>
      </c>
      <c r="S127" s="54" t="str">
        <f t="shared" ca="1" si="37"/>
        <v/>
      </c>
      <c r="T127" s="54" t="str">
        <f t="shared" ca="1" si="38"/>
        <v/>
      </c>
      <c r="U127" s="54" t="str">
        <f t="shared" ca="1" si="39"/>
        <v/>
      </c>
      <c r="V127" s="54" t="str">
        <f t="shared" ca="1" si="40"/>
        <v/>
      </c>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row>
    <row r="128" spans="1:46">
      <c r="A128" s="5"/>
      <c r="B128" s="39"/>
      <c r="C128" s="193"/>
      <c r="D128" s="2"/>
      <c r="E128" s="2"/>
      <c r="F128" s="68"/>
      <c r="G128" s="4" t="str">
        <f t="shared" si="41"/>
        <v/>
      </c>
      <c r="H128" s="5"/>
      <c r="I128" s="157">
        <f t="shared" si="28"/>
        <v>115</v>
      </c>
      <c r="J128" s="5"/>
      <c r="K128" s="54" t="str">
        <f t="shared" ca="1" si="29"/>
        <v/>
      </c>
      <c r="L128" s="54" t="str">
        <f t="shared" ca="1" si="30"/>
        <v/>
      </c>
      <c r="M128" s="54" t="str">
        <f t="shared" ca="1" si="31"/>
        <v/>
      </c>
      <c r="N128" s="158" t="str">
        <f t="shared" ca="1" si="32"/>
        <v/>
      </c>
      <c r="O128" s="54" t="str">
        <f t="shared" ca="1" si="33"/>
        <v/>
      </c>
      <c r="P128" s="54" t="str">
        <f t="shared" ca="1" si="34"/>
        <v/>
      </c>
      <c r="Q128" s="54" t="str">
        <f t="shared" ca="1" si="35"/>
        <v/>
      </c>
      <c r="R128" s="158" t="str">
        <f t="shared" ca="1" si="36"/>
        <v/>
      </c>
      <c r="S128" s="54" t="str">
        <f t="shared" ca="1" si="37"/>
        <v/>
      </c>
      <c r="T128" s="54" t="str">
        <f t="shared" ca="1" si="38"/>
        <v/>
      </c>
      <c r="U128" s="54" t="str">
        <f t="shared" ca="1" si="39"/>
        <v/>
      </c>
      <c r="V128" s="54" t="str">
        <f t="shared" ca="1" si="40"/>
        <v/>
      </c>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row>
    <row r="129" spans="1:46">
      <c r="A129" s="5"/>
      <c r="B129" s="39"/>
      <c r="C129" s="193"/>
      <c r="D129" s="2"/>
      <c r="E129" s="2"/>
      <c r="F129" s="68"/>
      <c r="G129" s="4" t="str">
        <f t="shared" si="41"/>
        <v/>
      </c>
      <c r="H129" s="5"/>
      <c r="I129" s="157">
        <f t="shared" si="28"/>
        <v>115</v>
      </c>
      <c r="J129" s="5"/>
      <c r="K129" s="54" t="str">
        <f t="shared" ca="1" si="29"/>
        <v/>
      </c>
      <c r="L129" s="54" t="str">
        <f t="shared" ca="1" si="30"/>
        <v/>
      </c>
      <c r="M129" s="54" t="str">
        <f t="shared" ca="1" si="31"/>
        <v/>
      </c>
      <c r="N129" s="158" t="str">
        <f t="shared" ca="1" si="32"/>
        <v/>
      </c>
      <c r="O129" s="54" t="str">
        <f t="shared" ca="1" si="33"/>
        <v/>
      </c>
      <c r="P129" s="54" t="str">
        <f t="shared" ca="1" si="34"/>
        <v/>
      </c>
      <c r="Q129" s="54" t="str">
        <f t="shared" ca="1" si="35"/>
        <v/>
      </c>
      <c r="R129" s="158" t="str">
        <f t="shared" ca="1" si="36"/>
        <v/>
      </c>
      <c r="S129" s="54" t="str">
        <f t="shared" ca="1" si="37"/>
        <v/>
      </c>
      <c r="T129" s="54" t="str">
        <f t="shared" ca="1" si="38"/>
        <v/>
      </c>
      <c r="U129" s="54" t="str">
        <f t="shared" ca="1" si="39"/>
        <v/>
      </c>
      <c r="V129" s="54" t="str">
        <f t="shared" ca="1" si="40"/>
        <v/>
      </c>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row>
    <row r="130" spans="1:46">
      <c r="A130" s="5"/>
      <c r="B130" s="39"/>
      <c r="C130" s="193"/>
      <c r="D130" s="2"/>
      <c r="E130" s="2"/>
      <c r="F130" s="68"/>
      <c r="G130" s="4" t="str">
        <f t="shared" si="41"/>
        <v/>
      </c>
      <c r="H130" s="5"/>
      <c r="I130" s="157">
        <f t="shared" si="28"/>
        <v>115</v>
      </c>
      <c r="J130" s="5"/>
      <c r="K130" s="54" t="str">
        <f t="shared" ca="1" si="29"/>
        <v/>
      </c>
      <c r="L130" s="54" t="str">
        <f t="shared" ca="1" si="30"/>
        <v/>
      </c>
      <c r="M130" s="54" t="str">
        <f t="shared" ca="1" si="31"/>
        <v/>
      </c>
      <c r="N130" s="158" t="str">
        <f t="shared" ca="1" si="32"/>
        <v/>
      </c>
      <c r="O130" s="54" t="str">
        <f t="shared" ca="1" si="33"/>
        <v/>
      </c>
      <c r="P130" s="54" t="str">
        <f t="shared" ca="1" si="34"/>
        <v/>
      </c>
      <c r="Q130" s="54" t="str">
        <f t="shared" ca="1" si="35"/>
        <v/>
      </c>
      <c r="R130" s="158" t="str">
        <f t="shared" ca="1" si="36"/>
        <v/>
      </c>
      <c r="S130" s="54" t="str">
        <f t="shared" ca="1" si="37"/>
        <v/>
      </c>
      <c r="T130" s="54" t="str">
        <f t="shared" ca="1" si="38"/>
        <v/>
      </c>
      <c r="U130" s="54" t="str">
        <f t="shared" ca="1" si="39"/>
        <v/>
      </c>
      <c r="V130" s="54" t="str">
        <f t="shared" ca="1" si="40"/>
        <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row>
    <row r="131" spans="1:46">
      <c r="A131" s="5"/>
      <c r="B131" s="39"/>
      <c r="C131" s="193"/>
      <c r="D131" s="2"/>
      <c r="E131" s="2"/>
      <c r="F131" s="68"/>
      <c r="G131" s="4" t="str">
        <f t="shared" si="41"/>
        <v/>
      </c>
      <c r="H131" s="5"/>
      <c r="I131" s="157">
        <f t="shared" si="28"/>
        <v>115</v>
      </c>
      <c r="J131" s="5"/>
      <c r="K131" s="54" t="str">
        <f t="shared" ca="1" si="29"/>
        <v/>
      </c>
      <c r="L131" s="54" t="str">
        <f t="shared" ca="1" si="30"/>
        <v/>
      </c>
      <c r="M131" s="54" t="str">
        <f t="shared" ca="1" si="31"/>
        <v/>
      </c>
      <c r="N131" s="158" t="str">
        <f t="shared" ca="1" si="32"/>
        <v/>
      </c>
      <c r="O131" s="54" t="str">
        <f t="shared" ca="1" si="33"/>
        <v/>
      </c>
      <c r="P131" s="54" t="str">
        <f t="shared" ca="1" si="34"/>
        <v/>
      </c>
      <c r="Q131" s="54" t="str">
        <f t="shared" ca="1" si="35"/>
        <v/>
      </c>
      <c r="R131" s="158" t="str">
        <f t="shared" ca="1" si="36"/>
        <v/>
      </c>
      <c r="S131" s="54" t="str">
        <f t="shared" ca="1" si="37"/>
        <v/>
      </c>
      <c r="T131" s="54" t="str">
        <f t="shared" ca="1" si="38"/>
        <v/>
      </c>
      <c r="U131" s="54" t="str">
        <f t="shared" ca="1" si="39"/>
        <v/>
      </c>
      <c r="V131" s="54" t="str">
        <f t="shared" ca="1" si="40"/>
        <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row>
    <row r="132" spans="1:46">
      <c r="A132" s="5"/>
      <c r="B132" s="39"/>
      <c r="C132" s="193"/>
      <c r="D132" s="2"/>
      <c r="E132" s="2"/>
      <c r="F132" s="68"/>
      <c r="G132" s="4" t="str">
        <f t="shared" si="41"/>
        <v/>
      </c>
      <c r="H132" s="5"/>
      <c r="I132" s="157">
        <f t="shared" si="28"/>
        <v>115</v>
      </c>
      <c r="J132" s="5"/>
      <c r="K132" s="54" t="str">
        <f t="shared" ca="1" si="29"/>
        <v/>
      </c>
      <c r="L132" s="54" t="str">
        <f t="shared" ca="1" si="30"/>
        <v/>
      </c>
      <c r="M132" s="54" t="str">
        <f t="shared" ca="1" si="31"/>
        <v/>
      </c>
      <c r="N132" s="158" t="str">
        <f t="shared" ca="1" si="32"/>
        <v/>
      </c>
      <c r="O132" s="54" t="str">
        <f t="shared" ca="1" si="33"/>
        <v/>
      </c>
      <c r="P132" s="54" t="str">
        <f t="shared" ca="1" si="34"/>
        <v/>
      </c>
      <c r="Q132" s="54" t="str">
        <f t="shared" ca="1" si="35"/>
        <v/>
      </c>
      <c r="R132" s="158" t="str">
        <f t="shared" ca="1" si="36"/>
        <v/>
      </c>
      <c r="S132" s="54" t="str">
        <f t="shared" ca="1" si="37"/>
        <v/>
      </c>
      <c r="T132" s="54" t="str">
        <f t="shared" ca="1" si="38"/>
        <v/>
      </c>
      <c r="U132" s="54" t="str">
        <f t="shared" ca="1" si="39"/>
        <v/>
      </c>
      <c r="V132" s="54" t="str">
        <f t="shared" ca="1" si="40"/>
        <v/>
      </c>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row>
    <row r="133" spans="1:46">
      <c r="A133" s="5"/>
      <c r="B133" s="39"/>
      <c r="C133" s="193"/>
      <c r="D133" s="2"/>
      <c r="E133" s="2"/>
      <c r="F133" s="68"/>
      <c r="G133" s="4" t="str">
        <f t="shared" si="41"/>
        <v/>
      </c>
      <c r="H133" s="5"/>
      <c r="I133" s="157">
        <f t="shared" si="28"/>
        <v>115</v>
      </c>
      <c r="J133" s="5"/>
      <c r="K133" s="54" t="str">
        <f t="shared" ca="1" si="29"/>
        <v/>
      </c>
      <c r="L133" s="54" t="str">
        <f t="shared" ca="1" si="30"/>
        <v/>
      </c>
      <c r="M133" s="54" t="str">
        <f t="shared" ca="1" si="31"/>
        <v/>
      </c>
      <c r="N133" s="158" t="str">
        <f t="shared" ca="1" si="32"/>
        <v/>
      </c>
      <c r="O133" s="54" t="str">
        <f t="shared" ca="1" si="33"/>
        <v/>
      </c>
      <c r="P133" s="54" t="str">
        <f t="shared" ca="1" si="34"/>
        <v/>
      </c>
      <c r="Q133" s="54" t="str">
        <f t="shared" ca="1" si="35"/>
        <v/>
      </c>
      <c r="R133" s="158" t="str">
        <f t="shared" ca="1" si="36"/>
        <v/>
      </c>
      <c r="S133" s="54" t="str">
        <f t="shared" ca="1" si="37"/>
        <v/>
      </c>
      <c r="T133" s="54" t="str">
        <f t="shared" ca="1" si="38"/>
        <v/>
      </c>
      <c r="U133" s="54" t="str">
        <f t="shared" ca="1" si="39"/>
        <v/>
      </c>
      <c r="V133" s="54" t="str">
        <f t="shared" ca="1" si="40"/>
        <v/>
      </c>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row>
    <row r="134" spans="1:46">
      <c r="A134" s="5"/>
      <c r="B134" s="39"/>
      <c r="C134" s="193"/>
      <c r="D134" s="2"/>
      <c r="E134" s="2"/>
      <c r="F134" s="68"/>
      <c r="G134" s="4" t="str">
        <f t="shared" si="41"/>
        <v/>
      </c>
      <c r="H134" s="5"/>
      <c r="I134" s="157">
        <f t="shared" si="28"/>
        <v>115</v>
      </c>
      <c r="J134" s="5"/>
      <c r="K134" s="54" t="str">
        <f t="shared" ca="1" si="29"/>
        <v/>
      </c>
      <c r="L134" s="54" t="str">
        <f t="shared" ca="1" si="30"/>
        <v/>
      </c>
      <c r="M134" s="54" t="str">
        <f t="shared" ca="1" si="31"/>
        <v/>
      </c>
      <c r="N134" s="158" t="str">
        <f t="shared" ca="1" si="32"/>
        <v/>
      </c>
      <c r="O134" s="54" t="str">
        <f t="shared" ca="1" si="33"/>
        <v/>
      </c>
      <c r="P134" s="54" t="str">
        <f t="shared" ca="1" si="34"/>
        <v/>
      </c>
      <c r="Q134" s="54" t="str">
        <f t="shared" ca="1" si="35"/>
        <v/>
      </c>
      <c r="R134" s="158" t="str">
        <f t="shared" ca="1" si="36"/>
        <v/>
      </c>
      <c r="S134" s="54" t="str">
        <f t="shared" ca="1" si="37"/>
        <v/>
      </c>
      <c r="T134" s="54" t="str">
        <f t="shared" ca="1" si="38"/>
        <v/>
      </c>
      <c r="U134" s="54" t="str">
        <f t="shared" ca="1" si="39"/>
        <v/>
      </c>
      <c r="V134" s="54" t="str">
        <f t="shared" ca="1" si="40"/>
        <v/>
      </c>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row>
    <row r="135" spans="1:46">
      <c r="A135" s="5"/>
      <c r="B135" s="39"/>
      <c r="C135" s="194"/>
      <c r="D135" s="34"/>
      <c r="E135" s="34"/>
      <c r="F135" s="69"/>
      <c r="G135" s="4" t="str">
        <f t="shared" si="41"/>
        <v/>
      </c>
      <c r="H135" s="5"/>
      <c r="I135" s="157">
        <f t="shared" si="28"/>
        <v>115</v>
      </c>
      <c r="J135" s="5"/>
      <c r="K135" s="54" t="str">
        <f t="shared" ca="1" si="29"/>
        <v/>
      </c>
      <c r="L135" s="54" t="str">
        <f t="shared" ca="1" si="30"/>
        <v/>
      </c>
      <c r="M135" s="54" t="str">
        <f t="shared" ca="1" si="31"/>
        <v/>
      </c>
      <c r="N135" s="158" t="str">
        <f t="shared" ca="1" si="32"/>
        <v/>
      </c>
      <c r="O135" s="54" t="str">
        <f t="shared" ca="1" si="33"/>
        <v/>
      </c>
      <c r="P135" s="54" t="str">
        <f t="shared" ca="1" si="34"/>
        <v/>
      </c>
      <c r="Q135" s="54" t="str">
        <f t="shared" ca="1" si="35"/>
        <v/>
      </c>
      <c r="R135" s="158" t="str">
        <f t="shared" ca="1" si="36"/>
        <v/>
      </c>
      <c r="S135" s="54" t="str">
        <f t="shared" ca="1" si="37"/>
        <v/>
      </c>
      <c r="T135" s="54" t="str">
        <f t="shared" ca="1" si="38"/>
        <v/>
      </c>
      <c r="U135" s="54" t="str">
        <f t="shared" ca="1" si="39"/>
        <v/>
      </c>
      <c r="V135" s="54" t="str">
        <f t="shared" ca="1" si="40"/>
        <v/>
      </c>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row>
    <row r="136" spans="1:46">
      <c r="A136" s="5"/>
      <c r="B136" s="39"/>
      <c r="C136" s="194"/>
      <c r="D136" s="34"/>
      <c r="E136" s="34"/>
      <c r="F136" s="69"/>
      <c r="G136" s="4" t="str">
        <f t="shared" si="41"/>
        <v/>
      </c>
      <c r="H136" s="5"/>
      <c r="I136" s="157">
        <f t="shared" si="28"/>
        <v>115</v>
      </c>
      <c r="J136" s="5"/>
      <c r="K136" s="54" t="str">
        <f t="shared" ca="1" si="29"/>
        <v/>
      </c>
      <c r="L136" s="54" t="str">
        <f t="shared" ca="1" si="30"/>
        <v/>
      </c>
      <c r="M136" s="54" t="str">
        <f t="shared" ca="1" si="31"/>
        <v/>
      </c>
      <c r="N136" s="158" t="str">
        <f t="shared" ca="1" si="32"/>
        <v/>
      </c>
      <c r="O136" s="54" t="str">
        <f t="shared" ca="1" si="33"/>
        <v/>
      </c>
      <c r="P136" s="54" t="str">
        <f t="shared" ca="1" si="34"/>
        <v/>
      </c>
      <c r="Q136" s="54" t="str">
        <f t="shared" ca="1" si="35"/>
        <v/>
      </c>
      <c r="R136" s="158" t="str">
        <f t="shared" ca="1" si="36"/>
        <v/>
      </c>
      <c r="S136" s="54" t="str">
        <f t="shared" ca="1" si="37"/>
        <v/>
      </c>
      <c r="T136" s="54" t="str">
        <f t="shared" ca="1" si="38"/>
        <v/>
      </c>
      <c r="U136" s="54" t="str">
        <f t="shared" ca="1" si="39"/>
        <v/>
      </c>
      <c r="V136" s="54" t="str">
        <f t="shared" ca="1" si="40"/>
        <v/>
      </c>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row>
    <row r="137" spans="1:46">
      <c r="A137" s="5"/>
      <c r="B137" s="39"/>
      <c r="C137" s="194"/>
      <c r="D137" s="34"/>
      <c r="E137" s="34"/>
      <c r="F137" s="69"/>
      <c r="G137" s="4" t="str">
        <f t="shared" si="41"/>
        <v/>
      </c>
      <c r="H137" s="5"/>
      <c r="I137" s="157">
        <f t="shared" si="28"/>
        <v>115</v>
      </c>
      <c r="J137" s="5"/>
      <c r="K137" s="54" t="str">
        <f t="shared" ca="1" si="29"/>
        <v/>
      </c>
      <c r="L137" s="54" t="str">
        <f t="shared" ca="1" si="30"/>
        <v/>
      </c>
      <c r="M137" s="54" t="str">
        <f t="shared" ca="1" si="31"/>
        <v/>
      </c>
      <c r="N137" s="158" t="str">
        <f t="shared" ca="1" si="32"/>
        <v/>
      </c>
      <c r="O137" s="54" t="str">
        <f t="shared" ca="1" si="33"/>
        <v/>
      </c>
      <c r="P137" s="54" t="str">
        <f t="shared" ca="1" si="34"/>
        <v/>
      </c>
      <c r="Q137" s="54" t="str">
        <f t="shared" ca="1" si="35"/>
        <v/>
      </c>
      <c r="R137" s="158" t="str">
        <f t="shared" ca="1" si="36"/>
        <v/>
      </c>
      <c r="S137" s="54" t="str">
        <f t="shared" ca="1" si="37"/>
        <v/>
      </c>
      <c r="T137" s="54" t="str">
        <f t="shared" ca="1" si="38"/>
        <v/>
      </c>
      <c r="U137" s="54" t="str">
        <f t="shared" ca="1" si="39"/>
        <v/>
      </c>
      <c r="V137" s="54" t="str">
        <f t="shared" ca="1" si="40"/>
        <v/>
      </c>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row>
    <row r="138" spans="1:46">
      <c r="A138" s="5"/>
      <c r="B138" s="39"/>
      <c r="C138" s="194"/>
      <c r="D138" s="34"/>
      <c r="E138" s="34"/>
      <c r="F138" s="69"/>
      <c r="G138" s="4" t="str">
        <f t="shared" si="41"/>
        <v/>
      </c>
      <c r="H138" s="5"/>
      <c r="I138" s="157">
        <f t="shared" si="28"/>
        <v>115</v>
      </c>
      <c r="J138" s="5"/>
      <c r="K138" s="54" t="str">
        <f t="shared" ca="1" si="29"/>
        <v/>
      </c>
      <c r="L138" s="54" t="str">
        <f t="shared" ca="1" si="30"/>
        <v/>
      </c>
      <c r="M138" s="54" t="str">
        <f t="shared" ca="1" si="31"/>
        <v/>
      </c>
      <c r="N138" s="158" t="str">
        <f t="shared" ca="1" si="32"/>
        <v/>
      </c>
      <c r="O138" s="54" t="str">
        <f t="shared" ca="1" si="33"/>
        <v/>
      </c>
      <c r="P138" s="54" t="str">
        <f t="shared" ca="1" si="34"/>
        <v/>
      </c>
      <c r="Q138" s="54" t="str">
        <f t="shared" ca="1" si="35"/>
        <v/>
      </c>
      <c r="R138" s="158" t="str">
        <f t="shared" ca="1" si="36"/>
        <v/>
      </c>
      <c r="S138" s="54" t="str">
        <f t="shared" ca="1" si="37"/>
        <v/>
      </c>
      <c r="T138" s="54" t="str">
        <f t="shared" ca="1" si="38"/>
        <v/>
      </c>
      <c r="U138" s="54" t="str">
        <f t="shared" ca="1" si="39"/>
        <v/>
      </c>
      <c r="V138" s="54" t="str">
        <f t="shared" ca="1" si="40"/>
        <v/>
      </c>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row>
    <row r="139" spans="1:46">
      <c r="A139" s="5"/>
      <c r="B139" s="39"/>
      <c r="C139" s="194"/>
      <c r="D139" s="34"/>
      <c r="E139" s="34"/>
      <c r="F139" s="69"/>
      <c r="G139" s="4" t="str">
        <f t="shared" si="41"/>
        <v/>
      </c>
      <c r="H139" s="5"/>
      <c r="I139" s="157">
        <f t="shared" si="28"/>
        <v>115</v>
      </c>
      <c r="J139" s="5"/>
      <c r="K139" s="54" t="str">
        <f t="shared" ca="1" si="29"/>
        <v/>
      </c>
      <c r="L139" s="54" t="str">
        <f t="shared" ca="1" si="30"/>
        <v/>
      </c>
      <c r="M139" s="54" t="str">
        <f t="shared" ca="1" si="31"/>
        <v/>
      </c>
      <c r="N139" s="158" t="str">
        <f t="shared" ca="1" si="32"/>
        <v/>
      </c>
      <c r="O139" s="54" t="str">
        <f t="shared" ca="1" si="33"/>
        <v/>
      </c>
      <c r="P139" s="54" t="str">
        <f t="shared" ca="1" si="34"/>
        <v/>
      </c>
      <c r="Q139" s="54" t="str">
        <f t="shared" ca="1" si="35"/>
        <v/>
      </c>
      <c r="R139" s="158" t="str">
        <f t="shared" ca="1" si="36"/>
        <v/>
      </c>
      <c r="S139" s="54" t="str">
        <f t="shared" ca="1" si="37"/>
        <v/>
      </c>
      <c r="T139" s="54" t="str">
        <f t="shared" ca="1" si="38"/>
        <v/>
      </c>
      <c r="U139" s="54" t="str">
        <f t="shared" ca="1" si="39"/>
        <v/>
      </c>
      <c r="V139" s="54" t="str">
        <f t="shared" ca="1" si="40"/>
        <v/>
      </c>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row>
    <row r="140" spans="1:46">
      <c r="A140" s="5"/>
      <c r="B140" s="39"/>
      <c r="C140" s="194"/>
      <c r="D140" s="34"/>
      <c r="E140" s="34"/>
      <c r="F140" s="69"/>
      <c r="G140" s="4" t="str">
        <f t="shared" si="41"/>
        <v/>
      </c>
      <c r="H140" s="5"/>
      <c r="I140" s="157"/>
      <c r="J140" s="5"/>
      <c r="K140" s="54" t="str">
        <f t="shared" ca="1" si="29"/>
        <v/>
      </c>
      <c r="L140" s="54" t="str">
        <f t="shared" ca="1" si="30"/>
        <v/>
      </c>
      <c r="M140" s="54" t="str">
        <f t="shared" ca="1" si="31"/>
        <v/>
      </c>
      <c r="N140" s="158" t="str">
        <f t="shared" ca="1" si="32"/>
        <v/>
      </c>
      <c r="O140" s="54" t="str">
        <f t="shared" ca="1" si="33"/>
        <v/>
      </c>
      <c r="P140" s="54" t="str">
        <f t="shared" ca="1" si="34"/>
        <v/>
      </c>
      <c r="Q140" s="54" t="str">
        <f t="shared" ca="1" si="35"/>
        <v/>
      </c>
      <c r="R140" s="158" t="str">
        <f t="shared" ca="1" si="36"/>
        <v/>
      </c>
      <c r="S140" s="54" t="str">
        <f t="shared" ca="1" si="37"/>
        <v/>
      </c>
      <c r="T140" s="54" t="str">
        <f t="shared" ca="1" si="38"/>
        <v/>
      </c>
      <c r="U140" s="54" t="str">
        <f t="shared" ca="1" si="39"/>
        <v/>
      </c>
      <c r="V140" s="54" t="str">
        <f t="shared" ca="1" si="40"/>
        <v/>
      </c>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row>
    <row r="141" spans="1:46">
      <c r="A141" s="5"/>
      <c r="B141" s="39"/>
      <c r="C141" s="194"/>
      <c r="D141" s="34"/>
      <c r="E141" s="34"/>
      <c r="F141" s="69"/>
      <c r="G141" s="4" t="str">
        <f t="shared" si="41"/>
        <v/>
      </c>
      <c r="H141" s="5"/>
      <c r="I141" s="157"/>
      <c r="J141" s="5"/>
      <c r="K141" s="54" t="str">
        <f t="shared" ca="1" si="29"/>
        <v/>
      </c>
      <c r="L141" s="54" t="str">
        <f t="shared" ca="1" si="30"/>
        <v/>
      </c>
      <c r="M141" s="54" t="str">
        <f t="shared" ca="1" si="31"/>
        <v/>
      </c>
      <c r="N141" s="158" t="str">
        <f t="shared" ca="1" si="32"/>
        <v/>
      </c>
      <c r="O141" s="54" t="str">
        <f t="shared" ca="1" si="33"/>
        <v/>
      </c>
      <c r="P141" s="54" t="str">
        <f t="shared" ca="1" si="34"/>
        <v/>
      </c>
      <c r="Q141" s="54" t="str">
        <f t="shared" ca="1" si="35"/>
        <v/>
      </c>
      <c r="R141" s="158" t="str">
        <f t="shared" ca="1" si="36"/>
        <v/>
      </c>
      <c r="S141" s="54" t="str">
        <f t="shared" ca="1" si="37"/>
        <v/>
      </c>
      <c r="T141" s="54" t="str">
        <f t="shared" ca="1" si="38"/>
        <v/>
      </c>
      <c r="U141" s="54" t="str">
        <f t="shared" ca="1" si="39"/>
        <v/>
      </c>
      <c r="V141" s="54" t="str">
        <f t="shared" ca="1" si="40"/>
        <v/>
      </c>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row>
    <row r="142" spans="1:46">
      <c r="A142" s="5"/>
      <c r="B142" s="39"/>
      <c r="C142" s="194"/>
      <c r="D142" s="34"/>
      <c r="E142" s="34"/>
      <c r="F142" s="69"/>
      <c r="G142" s="4" t="str">
        <f t="shared" si="41"/>
        <v/>
      </c>
      <c r="H142" s="5"/>
      <c r="I142" s="157"/>
      <c r="J142" s="5"/>
      <c r="K142" s="54" t="str">
        <f t="shared" ca="1" si="29"/>
        <v/>
      </c>
      <c r="L142" s="54" t="str">
        <f t="shared" ca="1" si="30"/>
        <v/>
      </c>
      <c r="M142" s="54" t="str">
        <f t="shared" ca="1" si="31"/>
        <v/>
      </c>
      <c r="N142" s="158" t="str">
        <f t="shared" ca="1" si="32"/>
        <v/>
      </c>
      <c r="O142" s="54" t="str">
        <f t="shared" ca="1" si="33"/>
        <v/>
      </c>
      <c r="P142" s="54" t="str">
        <f t="shared" ca="1" si="34"/>
        <v/>
      </c>
      <c r="Q142" s="54" t="str">
        <f t="shared" ca="1" si="35"/>
        <v/>
      </c>
      <c r="R142" s="158" t="str">
        <f t="shared" ca="1" si="36"/>
        <v/>
      </c>
      <c r="S142" s="54" t="str">
        <f t="shared" ca="1" si="37"/>
        <v/>
      </c>
      <c r="T142" s="54" t="str">
        <f t="shared" ca="1" si="38"/>
        <v/>
      </c>
      <c r="U142" s="54" t="str">
        <f t="shared" ca="1" si="39"/>
        <v/>
      </c>
      <c r="V142" s="54" t="str">
        <f t="shared" ca="1" si="40"/>
        <v/>
      </c>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row>
    <row r="143" spans="1:46">
      <c r="A143" s="5"/>
      <c r="B143" s="39"/>
      <c r="C143" s="194"/>
      <c r="D143" s="34"/>
      <c r="E143" s="34"/>
      <c r="F143" s="69"/>
      <c r="G143" s="4" t="str">
        <f t="shared" si="41"/>
        <v/>
      </c>
      <c r="H143" s="5"/>
      <c r="I143" s="157"/>
      <c r="J143" s="5"/>
      <c r="K143" s="54" t="str">
        <f t="shared" ca="1" si="29"/>
        <v/>
      </c>
      <c r="L143" s="54" t="str">
        <f t="shared" ca="1" si="30"/>
        <v/>
      </c>
      <c r="M143" s="54" t="str">
        <f t="shared" ca="1" si="31"/>
        <v/>
      </c>
      <c r="N143" s="158" t="str">
        <f t="shared" ca="1" si="32"/>
        <v/>
      </c>
      <c r="O143" s="54" t="str">
        <f t="shared" ca="1" si="33"/>
        <v/>
      </c>
      <c r="P143" s="54" t="str">
        <f t="shared" ca="1" si="34"/>
        <v/>
      </c>
      <c r="Q143" s="54" t="str">
        <f t="shared" ca="1" si="35"/>
        <v/>
      </c>
      <c r="R143" s="158" t="str">
        <f t="shared" ca="1" si="36"/>
        <v/>
      </c>
      <c r="S143" s="54" t="str">
        <f t="shared" ca="1" si="37"/>
        <v/>
      </c>
      <c r="T143" s="54" t="str">
        <f t="shared" ca="1" si="38"/>
        <v/>
      </c>
      <c r="U143" s="54" t="str">
        <f t="shared" ca="1" si="39"/>
        <v/>
      </c>
      <c r="V143" s="54" t="str">
        <f t="shared" ca="1" si="40"/>
        <v/>
      </c>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row>
    <row r="144" spans="1:46">
      <c r="A144" s="5"/>
      <c r="B144" s="39"/>
      <c r="C144" s="194"/>
      <c r="D144" s="34"/>
      <c r="E144" s="34"/>
      <c r="F144" s="69"/>
      <c r="G144" s="4" t="str">
        <f t="shared" si="41"/>
        <v/>
      </c>
      <c r="H144" s="5"/>
      <c r="I144" s="157"/>
      <c r="J144" s="5"/>
      <c r="K144" s="54" t="str">
        <f t="shared" ca="1" si="29"/>
        <v/>
      </c>
      <c r="L144" s="54" t="str">
        <f t="shared" ca="1" si="30"/>
        <v/>
      </c>
      <c r="M144" s="54" t="str">
        <f t="shared" ca="1" si="31"/>
        <v/>
      </c>
      <c r="N144" s="158" t="str">
        <f t="shared" ca="1" si="32"/>
        <v/>
      </c>
      <c r="O144" s="54" t="str">
        <f t="shared" ca="1" si="33"/>
        <v/>
      </c>
      <c r="P144" s="54" t="str">
        <f t="shared" ca="1" si="34"/>
        <v/>
      </c>
      <c r="Q144" s="54" t="str">
        <f t="shared" ca="1" si="35"/>
        <v/>
      </c>
      <c r="R144" s="158" t="str">
        <f t="shared" ca="1" si="36"/>
        <v/>
      </c>
      <c r="S144" s="54" t="str">
        <f t="shared" ca="1" si="37"/>
        <v/>
      </c>
      <c r="T144" s="54" t="str">
        <f t="shared" ca="1" si="38"/>
        <v/>
      </c>
      <c r="U144" s="54" t="str">
        <f t="shared" ca="1" si="39"/>
        <v/>
      </c>
      <c r="V144" s="54" t="str">
        <f t="shared" ca="1" si="40"/>
        <v/>
      </c>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row>
    <row r="145" spans="1:46" ht="15" thickBot="1">
      <c r="A145" s="5"/>
      <c r="B145" s="40"/>
      <c r="C145" s="195"/>
      <c r="D145" s="182"/>
      <c r="E145" s="182"/>
      <c r="F145" s="183"/>
      <c r="G145" s="184" t="str">
        <f t="shared" si="41"/>
        <v/>
      </c>
      <c r="H145" s="5"/>
      <c r="I145" s="157"/>
      <c r="J145" s="5"/>
      <c r="K145" s="54" t="str">
        <f t="shared" ca="1" si="29"/>
        <v/>
      </c>
      <c r="L145" s="54" t="str">
        <f t="shared" ca="1" si="30"/>
        <v/>
      </c>
      <c r="M145" s="54" t="str">
        <f t="shared" ca="1" si="31"/>
        <v/>
      </c>
      <c r="N145" s="158" t="str">
        <f t="shared" ca="1" si="32"/>
        <v/>
      </c>
      <c r="O145" s="54" t="str">
        <f t="shared" ca="1" si="33"/>
        <v/>
      </c>
      <c r="P145" s="54" t="str">
        <f t="shared" ca="1" si="34"/>
        <v/>
      </c>
      <c r="Q145" s="54" t="str">
        <f t="shared" ca="1" si="35"/>
        <v/>
      </c>
      <c r="R145" s="158" t="str">
        <f t="shared" ca="1" si="36"/>
        <v/>
      </c>
      <c r="S145" s="54" t="str">
        <f t="shared" ca="1" si="37"/>
        <v/>
      </c>
      <c r="T145" s="54" t="str">
        <f t="shared" ca="1" si="38"/>
        <v/>
      </c>
      <c r="U145" s="54" t="str">
        <f t="shared" ca="1" si="39"/>
        <v/>
      </c>
      <c r="V145" s="54" t="str">
        <f t="shared" ca="1" si="40"/>
        <v/>
      </c>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row>
    <row r="146" spans="1:46" ht="15" thickBot="1">
      <c r="A146" s="5"/>
      <c r="B146" s="5"/>
      <c r="C146" s="5"/>
      <c r="D146" s="5"/>
      <c r="E146" s="223" t="s">
        <v>3</v>
      </c>
      <c r="F146" s="224"/>
      <c r="G146" s="181">
        <f ca="1">SUM(G121:G145)</f>
        <v>0</v>
      </c>
      <c r="H146" s="5"/>
      <c r="I146" s="157"/>
      <c r="J146" s="5"/>
      <c r="K146" s="5"/>
      <c r="L146" s="5"/>
      <c r="M146" s="5"/>
      <c r="N146" s="31"/>
      <c r="O146" s="5"/>
      <c r="P146" s="5"/>
      <c r="Q146" s="5"/>
      <c r="R146" s="31"/>
      <c r="S146" s="5"/>
      <c r="T146" s="71"/>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row>
    <row r="147" spans="1:46" ht="90" customHeight="1" thickBot="1">
      <c r="A147" s="5"/>
      <c r="B147" s="55" t="s">
        <v>5</v>
      </c>
      <c r="C147" s="221"/>
      <c r="D147" s="222"/>
      <c r="E147" s="178"/>
      <c r="F147" s="227" t="s">
        <v>129</v>
      </c>
      <c r="G147" s="228"/>
      <c r="H147" s="5"/>
      <c r="I147" s="157"/>
      <c r="J147" s="5"/>
      <c r="K147" s="5"/>
      <c r="L147" s="5"/>
      <c r="M147" s="5"/>
      <c r="N147" s="31"/>
      <c r="O147" s="5"/>
      <c r="P147" s="5"/>
      <c r="Q147" s="5"/>
      <c r="R147" s="31"/>
      <c r="S147" s="5"/>
      <c r="T147" s="71"/>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row>
    <row r="148" spans="1:46" ht="73.2" customHeight="1" thickBot="1">
      <c r="A148" s="5"/>
      <c r="B148" s="55" t="s">
        <v>26</v>
      </c>
      <c r="C148" s="215" t="str">
        <f>IF($F$11="","",$F$11)</f>
        <v/>
      </c>
      <c r="D148" s="216"/>
      <c r="E148" s="177" t="str">
        <f>IF(E147="","",IF(E147=1,0.5%,1%))</f>
        <v/>
      </c>
      <c r="F148" s="176" t="s">
        <v>119</v>
      </c>
      <c r="G148" s="56" t="str">
        <f>IF(OR(C148="",E147=""),"",C148*E148)</f>
        <v/>
      </c>
      <c r="H148" s="5"/>
      <c r="I148" s="157"/>
      <c r="J148" s="5"/>
      <c r="K148" s="5"/>
      <c r="L148" s="5"/>
      <c r="M148" s="5"/>
      <c r="N148" s="31"/>
      <c r="O148" s="5"/>
      <c r="P148" s="5"/>
      <c r="Q148" s="5"/>
      <c r="R148" s="31"/>
      <c r="S148" s="5"/>
      <c r="T148" s="71"/>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row>
    <row r="149" spans="1:46" ht="15.6">
      <c r="A149" s="5"/>
      <c r="B149" s="5"/>
      <c r="C149" s="175" t="s">
        <v>120</v>
      </c>
      <c r="D149" s="179" t="str">
        <f>E148</f>
        <v/>
      </c>
      <c r="E149" s="205" t="s">
        <v>121</v>
      </c>
      <c r="F149" s="206"/>
      <c r="G149" s="217" t="str">
        <f>IF(AND(C147="",C148=""),"",IF(AND(C147&lt;E147,C148=""),"nein, keine Gleitung möglich",IF(AND(C147&gt;E147,C148=""),"bitte noch geschätze Auftragssumme eintragen",IF(AND(G146&gt;G148,C147=""),"bitte noch Zeitraum eintragen",IF(OR(C147&lt;E147,G146&lt;G148),"nein, keine Gleitung möglich","ja =&gt; Aufnahme im Fb 225")))))</f>
        <v/>
      </c>
      <c r="H149" s="5"/>
      <c r="I149" s="157"/>
      <c r="J149" s="5"/>
      <c r="K149" s="5"/>
      <c r="L149" s="5"/>
      <c r="M149" s="5"/>
      <c r="N149" s="31"/>
      <c r="O149" s="5"/>
      <c r="P149" s="5"/>
      <c r="Q149" s="5"/>
      <c r="R149" s="31"/>
      <c r="S149" s="5"/>
      <c r="T149" s="71"/>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row>
    <row r="150" spans="1:46" ht="16.2" customHeight="1" thickBot="1">
      <c r="A150" s="5"/>
      <c r="B150" s="5"/>
      <c r="C150" s="180" t="s">
        <v>12</v>
      </c>
      <c r="D150" s="174">
        <f>E147</f>
        <v>0</v>
      </c>
      <c r="E150" s="219" t="s">
        <v>122</v>
      </c>
      <c r="F150" s="220"/>
      <c r="G150" s="218"/>
      <c r="H150" s="5"/>
      <c r="I150" s="157"/>
      <c r="J150" s="5"/>
      <c r="K150" s="5"/>
      <c r="L150" s="5"/>
      <c r="M150" s="5"/>
      <c r="N150" s="31"/>
      <c r="O150" s="5"/>
      <c r="P150" s="5"/>
      <c r="Q150" s="5"/>
      <c r="R150" s="31"/>
      <c r="S150" s="5"/>
      <c r="T150" s="71"/>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row>
    <row r="151" spans="1:46" ht="15" thickBot="1">
      <c r="A151" s="5"/>
      <c r="B151" s="5"/>
      <c r="C151" s="5"/>
      <c r="D151" s="5"/>
      <c r="E151" s="5"/>
      <c r="F151" s="5"/>
      <c r="G151" s="5"/>
      <c r="H151" s="5"/>
      <c r="I151" s="157"/>
      <c r="J151" s="5"/>
      <c r="K151" s="5"/>
      <c r="L151" s="5"/>
      <c r="M151" s="5"/>
      <c r="N151" s="31"/>
      <c r="O151" s="5"/>
      <c r="P151" s="5"/>
      <c r="Q151" s="5"/>
      <c r="R151" s="31"/>
      <c r="S151" s="5"/>
      <c r="T151" s="71"/>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row>
    <row r="152" spans="1:46" s="5" customFormat="1" ht="57.6" customHeight="1" thickBot="1">
      <c r="B152" s="209" t="s">
        <v>128</v>
      </c>
      <c r="C152" s="210"/>
      <c r="D152" s="210"/>
      <c r="E152" s="210"/>
      <c r="F152" s="153" t="str">
        <f>IF(AND(OR(F115="",B154="",C154=""),E154=""),"X",IF(AND(E154="",B154&lt;&gt;"",C154&lt;&gt;""),F115*(C154/B154),IF(AND(E154&lt;&gt;"",B154="",C154&lt;&gt;""),E154,"X")))</f>
        <v>X</v>
      </c>
      <c r="G152" s="138" t="str">
        <f>G115</f>
        <v>EUR/</v>
      </c>
      <c r="I152" s="157"/>
      <c r="J152" s="154"/>
      <c r="N152" s="31"/>
      <c r="R152" s="31"/>
      <c r="T152" s="71"/>
    </row>
    <row r="153" spans="1:46" s="5" customFormat="1" ht="58.2" customHeight="1" thickBot="1">
      <c r="B153" s="185" t="s">
        <v>126</v>
      </c>
      <c r="C153" s="185" t="s">
        <v>131</v>
      </c>
      <c r="D153" s="186" t="s">
        <v>127</v>
      </c>
      <c r="E153" s="53" t="s">
        <v>132</v>
      </c>
      <c r="I153" s="157"/>
      <c r="N153" s="31"/>
      <c r="R153" s="31"/>
      <c r="T153" s="71"/>
    </row>
    <row r="154" spans="1:46" s="5" customFormat="1" ht="15" thickBot="1">
      <c r="B154" s="70"/>
      <c r="C154" s="70"/>
      <c r="D154" s="7"/>
      <c r="E154" s="106"/>
      <c r="F154" s="7"/>
      <c r="G154" s="7"/>
      <c r="I154" s="157"/>
      <c r="N154" s="31"/>
      <c r="R154" s="31"/>
      <c r="T154" s="71"/>
    </row>
    <row r="155" spans="1:46" s="5" customFormat="1">
      <c r="N155" s="31"/>
      <c r="R155" s="31"/>
      <c r="T155" s="71"/>
    </row>
    <row r="156" spans="1:46" s="5" customFormat="1" ht="28.2" customHeight="1">
      <c r="B156" s="211" t="s">
        <v>9</v>
      </c>
      <c r="C156" s="211"/>
      <c r="D156" s="211"/>
      <c r="E156" s="211"/>
      <c r="F156" s="211"/>
      <c r="G156" s="211"/>
      <c r="H156" s="58"/>
      <c r="I156" s="58"/>
      <c r="J156" s="58"/>
      <c r="N156" s="31"/>
      <c r="R156" s="31"/>
      <c r="T156" s="71"/>
    </row>
    <row r="157" spans="1:46" s="5" customFormat="1">
      <c r="B157" s="212" t="str">
        <f>HYPERLINK("#", "https://www.destatis.de/DE/Themen/Wirtschaft/Preise/Erzeugerpreisindex-gewerbliche-Produkte/_inhalt.html#sprg238922")</f>
        <v>https://www.destatis.de/DE/Themen/Wirtschaft/Preise/Erzeugerpreisindex-gewerbliche-Produkte/_inhalt.html#sprg238922</v>
      </c>
      <c r="C157" s="212"/>
      <c r="D157" s="212"/>
      <c r="E157" s="212"/>
      <c r="F157" s="212"/>
      <c r="G157" s="212"/>
      <c r="N157" s="31"/>
      <c r="R157" s="31"/>
      <c r="T157" s="71"/>
    </row>
    <row r="158" spans="1:46" s="5" customFormat="1">
      <c r="B158" s="172"/>
      <c r="C158" s="172"/>
      <c r="D158" s="172"/>
      <c r="E158" s="172"/>
      <c r="F158" s="172"/>
      <c r="G158" s="172"/>
      <c r="N158" s="31"/>
      <c r="R158" s="31"/>
      <c r="T158" s="71"/>
    </row>
    <row r="159" spans="1:46" ht="16.2" thickBot="1">
      <c r="A159" s="5"/>
      <c r="B159" s="5"/>
      <c r="C159" s="5"/>
      <c r="D159" s="5"/>
      <c r="E159" s="5"/>
      <c r="F159" s="5"/>
      <c r="G159" s="5"/>
      <c r="H159" s="49"/>
      <c r="I159" s="49"/>
      <c r="J159" s="5"/>
      <c r="K159" s="5"/>
      <c r="L159" s="5"/>
      <c r="M159" s="5"/>
      <c r="N159" s="31"/>
      <c r="O159" s="5"/>
      <c r="P159" s="5"/>
      <c r="Q159" s="5"/>
      <c r="R159" s="31"/>
      <c r="S159" s="5"/>
      <c r="T159" s="71"/>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row>
    <row r="160" spans="1:46" s="170" customFormat="1" ht="21.6" customHeight="1" thickBot="1">
      <c r="A160" s="166"/>
      <c r="B160" s="167" t="s">
        <v>85</v>
      </c>
      <c r="C160" s="213"/>
      <c r="D160" s="214"/>
      <c r="E160" s="167" t="s">
        <v>11</v>
      </c>
      <c r="F160" s="213"/>
      <c r="G160" s="214"/>
      <c r="H160" s="166"/>
      <c r="I160" s="166"/>
      <c r="J160" s="166"/>
      <c r="K160" s="166"/>
      <c r="L160" s="166"/>
      <c r="M160" s="166"/>
      <c r="N160" s="168"/>
      <c r="O160" s="166"/>
      <c r="P160" s="166"/>
      <c r="Q160" s="166"/>
      <c r="R160" s="168"/>
      <c r="S160" s="166"/>
      <c r="T160" s="169"/>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c r="AS160" s="166"/>
      <c r="AT160" s="166"/>
    </row>
    <row r="161" spans="1:46" ht="15" thickBot="1">
      <c r="A161" s="5"/>
      <c r="B161" s="5"/>
      <c r="C161" s="5"/>
      <c r="D161" s="5"/>
      <c r="E161" s="5"/>
      <c r="F161" s="5"/>
      <c r="G161" s="5"/>
      <c r="H161" s="5"/>
      <c r="I161" s="5"/>
      <c r="J161" s="5"/>
      <c r="K161" s="5"/>
      <c r="L161" s="5"/>
      <c r="M161" s="5"/>
      <c r="N161" s="31"/>
      <c r="O161" s="5"/>
      <c r="P161" s="5"/>
      <c r="Q161" s="5"/>
      <c r="R161" s="31"/>
      <c r="S161" s="5"/>
      <c r="T161" s="71"/>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row>
    <row r="162" spans="1:46" ht="27.6" customHeight="1" thickBot="1">
      <c r="A162" s="5"/>
      <c r="B162" s="5"/>
      <c r="C162" s="5"/>
      <c r="D162" s="5"/>
      <c r="E162" s="5"/>
      <c r="F162" s="5"/>
      <c r="G162" s="125" t="s">
        <v>69</v>
      </c>
      <c r="H162" s="5"/>
      <c r="I162" s="5"/>
      <c r="J162" s="5"/>
      <c r="K162" s="5"/>
      <c r="L162" s="5"/>
      <c r="M162" s="5"/>
      <c r="N162" s="31"/>
      <c r="O162" s="5"/>
      <c r="P162" s="5"/>
      <c r="Q162" s="5"/>
      <c r="R162" s="31"/>
      <c r="S162" s="5"/>
      <c r="T162" s="71"/>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row>
    <row r="163" spans="1:46" ht="72" customHeight="1" thickBot="1">
      <c r="A163" s="5"/>
      <c r="B163" s="229" t="s">
        <v>118</v>
      </c>
      <c r="C163" s="230"/>
      <c r="D163" s="230"/>
      <c r="E163" s="231"/>
      <c r="F163" s="153" t="str">
        <f>IF(AND(ISBLANK(B165)=TRUE,ISBLANK(B167)=TRUE),"",IF(ISBLANK(B165)=TRUE,SUM(B167:E167)/COUNT(B167:E167),SUM(B165:E165)/COUNT(B165:E165)))</f>
        <v/>
      </c>
      <c r="G163" s="107" t="s">
        <v>60</v>
      </c>
      <c r="H163" s="5"/>
      <c r="I163" s="157">
        <f>ROW()</f>
        <v>163</v>
      </c>
      <c r="J163" s="5"/>
      <c r="K163" s="5"/>
      <c r="L163" s="5"/>
      <c r="M163" s="5"/>
      <c r="N163" s="31"/>
      <c r="O163" s="5"/>
      <c r="P163" s="5"/>
      <c r="Q163" s="5"/>
      <c r="R163" s="31"/>
      <c r="S163" s="5"/>
      <c r="T163" s="71"/>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row>
    <row r="164" spans="1:46" ht="60" customHeight="1" thickBot="1">
      <c r="A164" s="5"/>
      <c r="B164" s="185" t="s">
        <v>123</v>
      </c>
      <c r="C164" s="225" t="s">
        <v>124</v>
      </c>
      <c r="D164" s="224"/>
      <c r="E164" s="185" t="s">
        <v>125</v>
      </c>
      <c r="F164" s="66"/>
      <c r="G164" s="5"/>
      <c r="H164" s="5"/>
      <c r="I164" s="157">
        <f>I163</f>
        <v>163</v>
      </c>
      <c r="J164" s="5"/>
      <c r="K164" s="5"/>
      <c r="L164" s="5"/>
      <c r="M164" s="5"/>
      <c r="N164" s="31"/>
      <c r="O164" s="5"/>
      <c r="P164" s="5"/>
      <c r="Q164" s="5"/>
      <c r="R164" s="31"/>
      <c r="S164" s="5"/>
      <c r="T164" s="71"/>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row>
    <row r="165" spans="1:46" ht="15" thickBot="1">
      <c r="A165" s="5"/>
      <c r="B165" s="106"/>
      <c r="C165" s="207"/>
      <c r="D165" s="208"/>
      <c r="E165" s="106"/>
      <c r="F165" s="5"/>
      <c r="G165" s="5"/>
      <c r="H165" s="5"/>
      <c r="I165" s="157">
        <f t="shared" ref="I165:I187" si="42">I164</f>
        <v>163</v>
      </c>
      <c r="J165" s="5"/>
      <c r="K165" s="5"/>
      <c r="L165" s="5"/>
      <c r="M165" s="5"/>
      <c r="N165" s="31"/>
      <c r="O165" s="5"/>
      <c r="P165" s="5"/>
      <c r="Q165" s="5"/>
      <c r="R165" s="31"/>
      <c r="S165" s="5"/>
      <c r="T165" s="71"/>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row>
    <row r="166" spans="1:46" ht="28.95" customHeight="1" thickBot="1">
      <c r="A166" s="5"/>
      <c r="B166" s="51" t="s">
        <v>0</v>
      </c>
      <c r="C166" s="225" t="s">
        <v>1</v>
      </c>
      <c r="D166" s="226"/>
      <c r="E166" s="51" t="s">
        <v>2</v>
      </c>
      <c r="F166" s="65"/>
      <c r="G166" s="5"/>
      <c r="H166" s="5"/>
      <c r="I166" s="157">
        <f t="shared" si="42"/>
        <v>163</v>
      </c>
      <c r="J166" s="5"/>
      <c r="K166" s="5"/>
      <c r="L166" s="5"/>
      <c r="M166" s="5"/>
      <c r="N166" s="31"/>
      <c r="O166" s="5"/>
      <c r="P166" s="5"/>
      <c r="Q166" s="5"/>
      <c r="R166" s="31"/>
      <c r="S166" s="5"/>
      <c r="T166" s="71"/>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row>
    <row r="167" spans="1:46" ht="15" thickBot="1">
      <c r="A167" s="5"/>
      <c r="B167" s="106"/>
      <c r="C167" s="207"/>
      <c r="D167" s="208"/>
      <c r="E167" s="106"/>
      <c r="F167" s="5"/>
      <c r="G167" s="5"/>
      <c r="H167" s="5"/>
      <c r="I167" s="157">
        <f t="shared" si="42"/>
        <v>163</v>
      </c>
      <c r="J167" s="5"/>
      <c r="K167" s="5"/>
      <c r="L167" s="5"/>
      <c r="M167" s="5"/>
      <c r="N167" s="31"/>
      <c r="O167" s="5"/>
      <c r="P167" s="5"/>
      <c r="Q167" s="5"/>
      <c r="R167" s="31"/>
      <c r="S167" s="5"/>
      <c r="T167" s="71"/>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row>
    <row r="168" spans="1:46" ht="57" customHeight="1" thickBot="1">
      <c r="A168" s="5"/>
      <c r="B168" s="173" t="s">
        <v>27</v>
      </c>
      <c r="C168" s="151" t="s">
        <v>73</v>
      </c>
      <c r="D168" s="152" t="s">
        <v>72</v>
      </c>
      <c r="E168" s="151" t="s">
        <v>74</v>
      </c>
      <c r="F168" s="152" t="s">
        <v>75</v>
      </c>
      <c r="G168" s="53" t="s">
        <v>39</v>
      </c>
      <c r="H168" s="5"/>
      <c r="I168" s="157">
        <f t="shared" si="42"/>
        <v>163</v>
      </c>
      <c r="J168" s="5"/>
      <c r="K168" s="5"/>
      <c r="L168" s="5"/>
      <c r="M168" s="5"/>
      <c r="N168" s="31"/>
      <c r="O168" s="5"/>
      <c r="P168" s="5"/>
      <c r="Q168" s="5"/>
      <c r="R168" s="31"/>
      <c r="S168" s="5"/>
      <c r="T168" s="71"/>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row>
    <row r="169" spans="1:46">
      <c r="A169" s="5"/>
      <c r="B169" s="38"/>
      <c r="C169" s="192"/>
      <c r="D169" s="1"/>
      <c r="E169" s="1"/>
      <c r="F169" s="67"/>
      <c r="G169" s="3" t="str">
        <f ca="1">IF(OR(C169="",E169=""),"",C169*E169*INDIRECT("F"&amp;I163))</f>
        <v/>
      </c>
      <c r="H169" s="5"/>
      <c r="I169" s="157">
        <f t="shared" si="42"/>
        <v>163</v>
      </c>
      <c r="J169" s="5"/>
      <c r="K169" s="54" t="str">
        <f ca="1">IF(AND(B169&lt;&gt;"",INDIRECT("G"&amp;I163+34)="ja =&gt; Aufnahme im Fb 225"),B169,"")</f>
        <v/>
      </c>
      <c r="L169" s="54" t="str">
        <f ca="1">IF(AND(B169&lt;&gt;"",INDIRECT("G"&amp;I163+34)="ja =&gt; Aufnahme im Fb 225"),INDIRECT("$C$"&amp;I163-3),"")</f>
        <v/>
      </c>
      <c r="M169" s="54" t="str">
        <f ca="1">IF(AND(B169&lt;&gt;"",INDIRECT("G"&amp;I163+34)="ja =&gt; Aufnahme im Fb 225"),INDIRECT("F"&amp;I163-3),"")</f>
        <v/>
      </c>
      <c r="N169" s="158" t="str">
        <f ca="1">IF(AND(B169&lt;&gt;"",INDIRECT("G"&amp;I163+34)="ja =&gt; Aufnahme im Fb 225"),INDIRECT("F"&amp;I163),"")</f>
        <v/>
      </c>
      <c r="O169" s="54" t="str">
        <f ca="1">IF(AND(B169&lt;&gt;"",INDIRECT("G"&amp;I163+34)="ja =&gt; Aufnahme im Fb 225"),INDIRECT("G"&amp;I163),"")</f>
        <v/>
      </c>
      <c r="P169" s="54" t="str">
        <f ca="1">IF(AND(B169&lt;&gt;"",INDIRECT("G"&amp;I163+34)="ja =&gt; Aufnahme im Fb 225"),E169,"")</f>
        <v/>
      </c>
      <c r="Q169" s="54" t="str">
        <f ca="1">IF(AND(B169&lt;&gt;"",INDIRECT("G"&amp;I163+34)="ja =&gt; Aufnahme im Fb 225"),F169,"")</f>
        <v/>
      </c>
      <c r="R169" s="158" t="str">
        <f ca="1">IF(AND(B169&lt;&gt;"",INDIRECT("G"&amp;I163+34)="ja =&gt; Aufnahme im Fb 225"),INDIRECT("F"&amp;I163+37),"")</f>
        <v/>
      </c>
      <c r="S169" s="54" t="str">
        <f ca="1">IF(AND(B169&lt;&gt;"",INDIRECT("G"&amp;I163+34)="ja =&gt; Aufnahme im Fb 225"),INDIRECT("G"&amp;I163+37),"")</f>
        <v/>
      </c>
      <c r="T169" s="54" t="str">
        <f ca="1">IF(AND(B169&lt;&gt;"",INDIRECT("G"&amp;I163+34)="ja =&gt; Aufnahme im Fb 225"),INDIRECT("C"&amp;I163+39),"")</f>
        <v/>
      </c>
      <c r="U169" s="54" t="str">
        <f ca="1">IF(AND(B169&lt;&gt;"",INDIRECT("G"&amp;I163+34)="ja =&gt; Aufnahme im Fb 225"),C169,"")</f>
        <v/>
      </c>
      <c r="V169" s="54" t="str">
        <f ca="1">IF(AND(B169&lt;&gt;"",INDIRECT("G"&amp;I163+34)="ja =&gt; Aufnahme im Fb 225"),D169,"")</f>
        <v/>
      </c>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row>
    <row r="170" spans="1:46">
      <c r="A170" s="5"/>
      <c r="B170" s="39"/>
      <c r="C170" s="193"/>
      <c r="D170" s="2"/>
      <c r="E170" s="2"/>
      <c r="F170" s="68"/>
      <c r="G170" s="4" t="str">
        <f ca="1">IF(OR(C170="",E170=""),"",C170*E170*INDIRECT("F"&amp;I164))</f>
        <v/>
      </c>
      <c r="H170" s="5"/>
      <c r="I170" s="157">
        <f t="shared" si="42"/>
        <v>163</v>
      </c>
      <c r="J170" s="5"/>
      <c r="K170" s="54" t="str">
        <f t="shared" ref="K170:K193" ca="1" si="43">IF(AND(B170&lt;&gt;"",INDIRECT("G"&amp;I164+34)="ja =&gt; Aufnahme im Fb 225"),B170,"")</f>
        <v/>
      </c>
      <c r="L170" s="54" t="str">
        <f t="shared" ref="L170:L193" ca="1" si="44">IF(AND(B170&lt;&gt;"",INDIRECT("G"&amp;I164+34)="ja =&gt; Aufnahme im Fb 225"),INDIRECT("$C$"&amp;I164-3),"")</f>
        <v/>
      </c>
      <c r="M170" s="54" t="str">
        <f t="shared" ref="M170:M193" ca="1" si="45">IF(AND(B170&lt;&gt;"",INDIRECT("G"&amp;I164+34)="ja =&gt; Aufnahme im Fb 225"),INDIRECT("F"&amp;I164-3),"")</f>
        <v/>
      </c>
      <c r="N170" s="158" t="str">
        <f t="shared" ref="N170:N193" ca="1" si="46">IF(AND(B170&lt;&gt;"",INDIRECT("G"&amp;I164+34)="ja =&gt; Aufnahme im Fb 225"),INDIRECT("F"&amp;I164),"")</f>
        <v/>
      </c>
      <c r="O170" s="54" t="str">
        <f t="shared" ref="O170:O193" ca="1" si="47">IF(AND(B170&lt;&gt;"",INDIRECT("G"&amp;I164+34)="ja =&gt; Aufnahme im Fb 225"),INDIRECT("G"&amp;I164),"")</f>
        <v/>
      </c>
      <c r="P170" s="54" t="str">
        <f t="shared" ref="P170:P193" ca="1" si="48">IF(AND(B170&lt;&gt;"",INDIRECT("G"&amp;I164+34)="ja =&gt; Aufnahme im Fb 225"),E170,"")</f>
        <v/>
      </c>
      <c r="Q170" s="54" t="str">
        <f t="shared" ref="Q170:Q193" ca="1" si="49">IF(AND(B170&lt;&gt;"",INDIRECT("G"&amp;I164+34)="ja =&gt; Aufnahme im Fb 225"),F170,"")</f>
        <v/>
      </c>
      <c r="R170" s="158" t="str">
        <f t="shared" ref="R170:R193" ca="1" si="50">IF(AND(B170&lt;&gt;"",INDIRECT("G"&amp;I164+34)="ja =&gt; Aufnahme im Fb 225"),INDIRECT("F"&amp;I164+37),"")</f>
        <v/>
      </c>
      <c r="S170" s="54" t="str">
        <f t="shared" ref="S170:S193" ca="1" si="51">IF(AND(B170&lt;&gt;"",INDIRECT("G"&amp;I164+34)="ja =&gt; Aufnahme im Fb 225"),INDIRECT("G"&amp;I164+37),"")</f>
        <v/>
      </c>
      <c r="T170" s="54" t="str">
        <f t="shared" ref="T170:T193" ca="1" si="52">IF(AND(B170&lt;&gt;"",INDIRECT("G"&amp;I164+34)="ja =&gt; Aufnahme im Fb 225"),INDIRECT("C"&amp;I164+39),"")</f>
        <v/>
      </c>
      <c r="U170" s="54" t="str">
        <f t="shared" ref="U170:U193" ca="1" si="53">IF(AND(B170&lt;&gt;"",INDIRECT("G"&amp;I164+34)="ja =&gt; Aufnahme im Fb 225"),C170,"")</f>
        <v/>
      </c>
      <c r="V170" s="54" t="str">
        <f t="shared" ref="V170:V193" ca="1" si="54">IF(AND(B170&lt;&gt;"",INDIRECT("G"&amp;I164+34)="ja =&gt; Aufnahme im Fb 225"),D170,"")</f>
        <v/>
      </c>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row>
    <row r="171" spans="1:46">
      <c r="A171" s="5"/>
      <c r="B171" s="39"/>
      <c r="C171" s="193"/>
      <c r="D171" s="2"/>
      <c r="E171" s="2"/>
      <c r="F171" s="68"/>
      <c r="G171" s="4" t="str">
        <f t="shared" ref="G171:G193" si="55">IF(OR(C171="",E171=""),"",C171*E171*$F$19)</f>
        <v/>
      </c>
      <c r="H171" s="5"/>
      <c r="I171" s="157">
        <f t="shared" si="42"/>
        <v>163</v>
      </c>
      <c r="J171" s="5"/>
      <c r="K171" s="54" t="str">
        <f t="shared" ca="1" si="43"/>
        <v/>
      </c>
      <c r="L171" s="54" t="str">
        <f t="shared" ca="1" si="44"/>
        <v/>
      </c>
      <c r="M171" s="54" t="str">
        <f t="shared" ca="1" si="45"/>
        <v/>
      </c>
      <c r="N171" s="158" t="str">
        <f t="shared" ca="1" si="46"/>
        <v/>
      </c>
      <c r="O171" s="54" t="str">
        <f t="shared" ca="1" si="47"/>
        <v/>
      </c>
      <c r="P171" s="54" t="str">
        <f t="shared" ca="1" si="48"/>
        <v/>
      </c>
      <c r="Q171" s="54" t="str">
        <f t="shared" ca="1" si="49"/>
        <v/>
      </c>
      <c r="R171" s="158" t="str">
        <f t="shared" ca="1" si="50"/>
        <v/>
      </c>
      <c r="S171" s="54" t="str">
        <f t="shared" ca="1" si="51"/>
        <v/>
      </c>
      <c r="T171" s="54" t="str">
        <f t="shared" ca="1" si="52"/>
        <v/>
      </c>
      <c r="U171" s="54" t="str">
        <f t="shared" ca="1" si="53"/>
        <v/>
      </c>
      <c r="V171" s="54" t="str">
        <f t="shared" ca="1" si="54"/>
        <v/>
      </c>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row>
    <row r="172" spans="1:46">
      <c r="A172" s="5"/>
      <c r="B172" s="39"/>
      <c r="C172" s="193"/>
      <c r="D172" s="2"/>
      <c r="E172" s="2"/>
      <c r="F172" s="68"/>
      <c r="G172" s="4" t="str">
        <f t="shared" si="55"/>
        <v/>
      </c>
      <c r="H172" s="5"/>
      <c r="I172" s="157">
        <f t="shared" si="42"/>
        <v>163</v>
      </c>
      <c r="J172" s="5"/>
      <c r="K172" s="54" t="str">
        <f t="shared" ca="1" si="43"/>
        <v/>
      </c>
      <c r="L172" s="54" t="str">
        <f t="shared" ca="1" si="44"/>
        <v/>
      </c>
      <c r="M172" s="54" t="str">
        <f t="shared" ca="1" si="45"/>
        <v/>
      </c>
      <c r="N172" s="158" t="str">
        <f t="shared" ca="1" si="46"/>
        <v/>
      </c>
      <c r="O172" s="54" t="str">
        <f t="shared" ca="1" si="47"/>
        <v/>
      </c>
      <c r="P172" s="54" t="str">
        <f t="shared" ca="1" si="48"/>
        <v/>
      </c>
      <c r="Q172" s="54" t="str">
        <f t="shared" ca="1" si="49"/>
        <v/>
      </c>
      <c r="R172" s="158" t="str">
        <f t="shared" ca="1" si="50"/>
        <v/>
      </c>
      <c r="S172" s="54" t="str">
        <f t="shared" ca="1" si="51"/>
        <v/>
      </c>
      <c r="T172" s="54" t="str">
        <f t="shared" ca="1" si="52"/>
        <v/>
      </c>
      <c r="U172" s="54" t="str">
        <f t="shared" ca="1" si="53"/>
        <v/>
      </c>
      <c r="V172" s="54" t="str">
        <f t="shared" ca="1" si="54"/>
        <v/>
      </c>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row>
    <row r="173" spans="1:46">
      <c r="A173" s="5"/>
      <c r="B173" s="39"/>
      <c r="C173" s="193"/>
      <c r="D173" s="2"/>
      <c r="E173" s="2"/>
      <c r="F173" s="68"/>
      <c r="G173" s="4" t="str">
        <f t="shared" si="55"/>
        <v/>
      </c>
      <c r="H173" s="5"/>
      <c r="I173" s="157">
        <f t="shared" si="42"/>
        <v>163</v>
      </c>
      <c r="J173" s="5"/>
      <c r="K173" s="54" t="str">
        <f t="shared" ca="1" si="43"/>
        <v/>
      </c>
      <c r="L173" s="54" t="str">
        <f t="shared" ca="1" si="44"/>
        <v/>
      </c>
      <c r="M173" s="54" t="str">
        <f t="shared" ca="1" si="45"/>
        <v/>
      </c>
      <c r="N173" s="158" t="str">
        <f t="shared" ca="1" si="46"/>
        <v/>
      </c>
      <c r="O173" s="54" t="str">
        <f t="shared" ca="1" si="47"/>
        <v/>
      </c>
      <c r="P173" s="54" t="str">
        <f t="shared" ca="1" si="48"/>
        <v/>
      </c>
      <c r="Q173" s="54" t="str">
        <f t="shared" ca="1" si="49"/>
        <v/>
      </c>
      <c r="R173" s="158" t="str">
        <f t="shared" ca="1" si="50"/>
        <v/>
      </c>
      <c r="S173" s="54" t="str">
        <f t="shared" ca="1" si="51"/>
        <v/>
      </c>
      <c r="T173" s="54" t="str">
        <f t="shared" ca="1" si="52"/>
        <v/>
      </c>
      <c r="U173" s="54" t="str">
        <f t="shared" ca="1" si="53"/>
        <v/>
      </c>
      <c r="V173" s="54" t="str">
        <f t="shared" ca="1" si="54"/>
        <v/>
      </c>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row>
    <row r="174" spans="1:46">
      <c r="A174" s="5"/>
      <c r="B174" s="39"/>
      <c r="C174" s="193"/>
      <c r="D174" s="2"/>
      <c r="E174" s="2"/>
      <c r="F174" s="68"/>
      <c r="G174" s="4" t="str">
        <f t="shared" si="55"/>
        <v/>
      </c>
      <c r="H174" s="5"/>
      <c r="I174" s="157">
        <f t="shared" si="42"/>
        <v>163</v>
      </c>
      <c r="J174" s="5"/>
      <c r="K174" s="54" t="str">
        <f t="shared" ca="1" si="43"/>
        <v/>
      </c>
      <c r="L174" s="54" t="str">
        <f t="shared" ca="1" si="44"/>
        <v/>
      </c>
      <c r="M174" s="54" t="str">
        <f t="shared" ca="1" si="45"/>
        <v/>
      </c>
      <c r="N174" s="158" t="str">
        <f t="shared" ca="1" si="46"/>
        <v/>
      </c>
      <c r="O174" s="54" t="str">
        <f t="shared" ca="1" si="47"/>
        <v/>
      </c>
      <c r="P174" s="54" t="str">
        <f t="shared" ca="1" si="48"/>
        <v/>
      </c>
      <c r="Q174" s="54" t="str">
        <f t="shared" ca="1" si="49"/>
        <v/>
      </c>
      <c r="R174" s="158" t="str">
        <f t="shared" ca="1" si="50"/>
        <v/>
      </c>
      <c r="S174" s="54" t="str">
        <f t="shared" ca="1" si="51"/>
        <v/>
      </c>
      <c r="T174" s="54" t="str">
        <f t="shared" ca="1" si="52"/>
        <v/>
      </c>
      <c r="U174" s="54" t="str">
        <f t="shared" ca="1" si="53"/>
        <v/>
      </c>
      <c r="V174" s="54" t="str">
        <f t="shared" ca="1" si="54"/>
        <v/>
      </c>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row>
    <row r="175" spans="1:46">
      <c r="A175" s="5"/>
      <c r="B175" s="39"/>
      <c r="C175" s="193"/>
      <c r="D175" s="2"/>
      <c r="E175" s="2"/>
      <c r="F175" s="68"/>
      <c r="G175" s="4" t="str">
        <f t="shared" si="55"/>
        <v/>
      </c>
      <c r="H175" s="5"/>
      <c r="I175" s="157">
        <f t="shared" si="42"/>
        <v>163</v>
      </c>
      <c r="J175" s="5"/>
      <c r="K175" s="54" t="str">
        <f t="shared" ca="1" si="43"/>
        <v/>
      </c>
      <c r="L175" s="54" t="str">
        <f t="shared" ca="1" si="44"/>
        <v/>
      </c>
      <c r="M175" s="54" t="str">
        <f t="shared" ca="1" si="45"/>
        <v/>
      </c>
      <c r="N175" s="158" t="str">
        <f t="shared" ca="1" si="46"/>
        <v/>
      </c>
      <c r="O175" s="54" t="str">
        <f t="shared" ca="1" si="47"/>
        <v/>
      </c>
      <c r="P175" s="54" t="str">
        <f t="shared" ca="1" si="48"/>
        <v/>
      </c>
      <c r="Q175" s="54" t="str">
        <f t="shared" ca="1" si="49"/>
        <v/>
      </c>
      <c r="R175" s="158" t="str">
        <f t="shared" ca="1" si="50"/>
        <v/>
      </c>
      <c r="S175" s="54" t="str">
        <f t="shared" ca="1" si="51"/>
        <v/>
      </c>
      <c r="T175" s="54" t="str">
        <f t="shared" ca="1" si="52"/>
        <v/>
      </c>
      <c r="U175" s="54" t="str">
        <f t="shared" ca="1" si="53"/>
        <v/>
      </c>
      <c r="V175" s="54" t="str">
        <f t="shared" ca="1" si="54"/>
        <v/>
      </c>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row>
    <row r="176" spans="1:46">
      <c r="A176" s="5"/>
      <c r="B176" s="39"/>
      <c r="C176" s="193"/>
      <c r="D176" s="2"/>
      <c r="E176" s="2"/>
      <c r="F176" s="68"/>
      <c r="G176" s="4" t="str">
        <f t="shared" si="55"/>
        <v/>
      </c>
      <c r="H176" s="5"/>
      <c r="I176" s="157">
        <f t="shared" si="42"/>
        <v>163</v>
      </c>
      <c r="J176" s="5"/>
      <c r="K176" s="54" t="str">
        <f t="shared" ca="1" si="43"/>
        <v/>
      </c>
      <c r="L176" s="54" t="str">
        <f t="shared" ca="1" si="44"/>
        <v/>
      </c>
      <c r="M176" s="54" t="str">
        <f t="shared" ca="1" si="45"/>
        <v/>
      </c>
      <c r="N176" s="158" t="str">
        <f t="shared" ca="1" si="46"/>
        <v/>
      </c>
      <c r="O176" s="54" t="str">
        <f t="shared" ca="1" si="47"/>
        <v/>
      </c>
      <c r="P176" s="54" t="str">
        <f t="shared" ca="1" si="48"/>
        <v/>
      </c>
      <c r="Q176" s="54" t="str">
        <f t="shared" ca="1" si="49"/>
        <v/>
      </c>
      <c r="R176" s="158" t="str">
        <f t="shared" ca="1" si="50"/>
        <v/>
      </c>
      <c r="S176" s="54" t="str">
        <f t="shared" ca="1" si="51"/>
        <v/>
      </c>
      <c r="T176" s="54" t="str">
        <f t="shared" ca="1" si="52"/>
        <v/>
      </c>
      <c r="U176" s="54" t="str">
        <f t="shared" ca="1" si="53"/>
        <v/>
      </c>
      <c r="V176" s="54" t="str">
        <f t="shared" ca="1" si="54"/>
        <v/>
      </c>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row>
    <row r="177" spans="1:46">
      <c r="A177" s="5"/>
      <c r="B177" s="39"/>
      <c r="C177" s="193"/>
      <c r="D177" s="2"/>
      <c r="E177" s="2"/>
      <c r="F177" s="68"/>
      <c r="G177" s="4" t="str">
        <f t="shared" si="55"/>
        <v/>
      </c>
      <c r="H177" s="5"/>
      <c r="I177" s="157">
        <f t="shared" si="42"/>
        <v>163</v>
      </c>
      <c r="J177" s="5"/>
      <c r="K177" s="54" t="str">
        <f t="shared" ca="1" si="43"/>
        <v/>
      </c>
      <c r="L177" s="54" t="str">
        <f t="shared" ca="1" si="44"/>
        <v/>
      </c>
      <c r="M177" s="54" t="str">
        <f t="shared" ca="1" si="45"/>
        <v/>
      </c>
      <c r="N177" s="158" t="str">
        <f t="shared" ca="1" si="46"/>
        <v/>
      </c>
      <c r="O177" s="54" t="str">
        <f t="shared" ca="1" si="47"/>
        <v/>
      </c>
      <c r="P177" s="54" t="str">
        <f t="shared" ca="1" si="48"/>
        <v/>
      </c>
      <c r="Q177" s="54" t="str">
        <f t="shared" ca="1" si="49"/>
        <v/>
      </c>
      <c r="R177" s="158" t="str">
        <f t="shared" ca="1" si="50"/>
        <v/>
      </c>
      <c r="S177" s="54" t="str">
        <f t="shared" ca="1" si="51"/>
        <v/>
      </c>
      <c r="T177" s="54" t="str">
        <f t="shared" ca="1" si="52"/>
        <v/>
      </c>
      <c r="U177" s="54" t="str">
        <f t="shared" ca="1" si="53"/>
        <v/>
      </c>
      <c r="V177" s="54" t="str">
        <f t="shared" ca="1" si="54"/>
        <v/>
      </c>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row>
    <row r="178" spans="1:46">
      <c r="A178" s="5"/>
      <c r="B178" s="39"/>
      <c r="C178" s="193"/>
      <c r="D178" s="2"/>
      <c r="E178" s="2"/>
      <c r="F178" s="68"/>
      <c r="G178" s="4" t="str">
        <f t="shared" si="55"/>
        <v/>
      </c>
      <c r="H178" s="5"/>
      <c r="I178" s="157">
        <f t="shared" si="42"/>
        <v>163</v>
      </c>
      <c r="J178" s="5"/>
      <c r="K178" s="54" t="str">
        <f t="shared" ca="1" si="43"/>
        <v/>
      </c>
      <c r="L178" s="54" t="str">
        <f t="shared" ca="1" si="44"/>
        <v/>
      </c>
      <c r="M178" s="54" t="str">
        <f t="shared" ca="1" si="45"/>
        <v/>
      </c>
      <c r="N178" s="158" t="str">
        <f t="shared" ca="1" si="46"/>
        <v/>
      </c>
      <c r="O178" s="54" t="str">
        <f t="shared" ca="1" si="47"/>
        <v/>
      </c>
      <c r="P178" s="54" t="str">
        <f t="shared" ca="1" si="48"/>
        <v/>
      </c>
      <c r="Q178" s="54" t="str">
        <f t="shared" ca="1" si="49"/>
        <v/>
      </c>
      <c r="R178" s="158" t="str">
        <f t="shared" ca="1" si="50"/>
        <v/>
      </c>
      <c r="S178" s="54" t="str">
        <f t="shared" ca="1" si="51"/>
        <v/>
      </c>
      <c r="T178" s="54" t="str">
        <f t="shared" ca="1" si="52"/>
        <v/>
      </c>
      <c r="U178" s="54" t="str">
        <f t="shared" ca="1" si="53"/>
        <v/>
      </c>
      <c r="V178" s="54" t="str">
        <f t="shared" ca="1" si="54"/>
        <v/>
      </c>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row>
    <row r="179" spans="1:46">
      <c r="A179" s="5"/>
      <c r="B179" s="39"/>
      <c r="C179" s="193"/>
      <c r="D179" s="2"/>
      <c r="E179" s="2"/>
      <c r="F179" s="68"/>
      <c r="G179" s="4" t="str">
        <f t="shared" si="55"/>
        <v/>
      </c>
      <c r="H179" s="5"/>
      <c r="I179" s="157">
        <f t="shared" si="42"/>
        <v>163</v>
      </c>
      <c r="J179" s="5"/>
      <c r="K179" s="54" t="str">
        <f t="shared" ca="1" si="43"/>
        <v/>
      </c>
      <c r="L179" s="54" t="str">
        <f t="shared" ca="1" si="44"/>
        <v/>
      </c>
      <c r="M179" s="54" t="str">
        <f t="shared" ca="1" si="45"/>
        <v/>
      </c>
      <c r="N179" s="158" t="str">
        <f t="shared" ca="1" si="46"/>
        <v/>
      </c>
      <c r="O179" s="54" t="str">
        <f t="shared" ca="1" si="47"/>
        <v/>
      </c>
      <c r="P179" s="54" t="str">
        <f t="shared" ca="1" si="48"/>
        <v/>
      </c>
      <c r="Q179" s="54" t="str">
        <f t="shared" ca="1" si="49"/>
        <v/>
      </c>
      <c r="R179" s="158" t="str">
        <f t="shared" ca="1" si="50"/>
        <v/>
      </c>
      <c r="S179" s="54" t="str">
        <f t="shared" ca="1" si="51"/>
        <v/>
      </c>
      <c r="T179" s="54" t="str">
        <f t="shared" ca="1" si="52"/>
        <v/>
      </c>
      <c r="U179" s="54" t="str">
        <f t="shared" ca="1" si="53"/>
        <v/>
      </c>
      <c r="V179" s="54" t="str">
        <f t="shared" ca="1" si="54"/>
        <v/>
      </c>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row>
    <row r="180" spans="1:46">
      <c r="A180" s="5"/>
      <c r="B180" s="39"/>
      <c r="C180" s="193"/>
      <c r="D180" s="2"/>
      <c r="E180" s="2"/>
      <c r="F180" s="68"/>
      <c r="G180" s="4" t="str">
        <f t="shared" si="55"/>
        <v/>
      </c>
      <c r="H180" s="5"/>
      <c r="I180" s="157">
        <f t="shared" si="42"/>
        <v>163</v>
      </c>
      <c r="J180" s="5"/>
      <c r="K180" s="54" t="str">
        <f t="shared" ca="1" si="43"/>
        <v/>
      </c>
      <c r="L180" s="54" t="str">
        <f t="shared" ca="1" si="44"/>
        <v/>
      </c>
      <c r="M180" s="54" t="str">
        <f t="shared" ca="1" si="45"/>
        <v/>
      </c>
      <c r="N180" s="158" t="str">
        <f t="shared" ca="1" si="46"/>
        <v/>
      </c>
      <c r="O180" s="54" t="str">
        <f t="shared" ca="1" si="47"/>
        <v/>
      </c>
      <c r="P180" s="54" t="str">
        <f t="shared" ca="1" si="48"/>
        <v/>
      </c>
      <c r="Q180" s="54" t="str">
        <f t="shared" ca="1" si="49"/>
        <v/>
      </c>
      <c r="R180" s="158" t="str">
        <f t="shared" ca="1" si="50"/>
        <v/>
      </c>
      <c r="S180" s="54" t="str">
        <f t="shared" ca="1" si="51"/>
        <v/>
      </c>
      <c r="T180" s="54" t="str">
        <f t="shared" ca="1" si="52"/>
        <v/>
      </c>
      <c r="U180" s="54" t="str">
        <f t="shared" ca="1" si="53"/>
        <v/>
      </c>
      <c r="V180" s="54" t="str">
        <f t="shared" ca="1" si="54"/>
        <v/>
      </c>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row>
    <row r="181" spans="1:46">
      <c r="A181" s="5"/>
      <c r="B181" s="39"/>
      <c r="C181" s="193"/>
      <c r="D181" s="2"/>
      <c r="E181" s="2"/>
      <c r="F181" s="68"/>
      <c r="G181" s="4" t="str">
        <f t="shared" si="55"/>
        <v/>
      </c>
      <c r="H181" s="5"/>
      <c r="I181" s="157">
        <f t="shared" si="42"/>
        <v>163</v>
      </c>
      <c r="J181" s="5"/>
      <c r="K181" s="54" t="str">
        <f t="shared" ca="1" si="43"/>
        <v/>
      </c>
      <c r="L181" s="54" t="str">
        <f t="shared" ca="1" si="44"/>
        <v/>
      </c>
      <c r="M181" s="54" t="str">
        <f t="shared" ca="1" si="45"/>
        <v/>
      </c>
      <c r="N181" s="158" t="str">
        <f t="shared" ca="1" si="46"/>
        <v/>
      </c>
      <c r="O181" s="54" t="str">
        <f t="shared" ca="1" si="47"/>
        <v/>
      </c>
      <c r="P181" s="54" t="str">
        <f t="shared" ca="1" si="48"/>
        <v/>
      </c>
      <c r="Q181" s="54" t="str">
        <f t="shared" ca="1" si="49"/>
        <v/>
      </c>
      <c r="R181" s="158" t="str">
        <f t="shared" ca="1" si="50"/>
        <v/>
      </c>
      <c r="S181" s="54" t="str">
        <f t="shared" ca="1" si="51"/>
        <v/>
      </c>
      <c r="T181" s="54" t="str">
        <f t="shared" ca="1" si="52"/>
        <v/>
      </c>
      <c r="U181" s="54" t="str">
        <f t="shared" ca="1" si="53"/>
        <v/>
      </c>
      <c r="V181" s="54" t="str">
        <f t="shared" ca="1" si="54"/>
        <v/>
      </c>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row>
    <row r="182" spans="1:46">
      <c r="A182" s="5"/>
      <c r="B182" s="39"/>
      <c r="C182" s="193"/>
      <c r="D182" s="2"/>
      <c r="E182" s="2"/>
      <c r="F182" s="68"/>
      <c r="G182" s="4" t="str">
        <f t="shared" si="55"/>
        <v/>
      </c>
      <c r="H182" s="5"/>
      <c r="I182" s="157">
        <f t="shared" si="42"/>
        <v>163</v>
      </c>
      <c r="J182" s="5"/>
      <c r="K182" s="54" t="str">
        <f t="shared" ca="1" si="43"/>
        <v/>
      </c>
      <c r="L182" s="54" t="str">
        <f t="shared" ca="1" si="44"/>
        <v/>
      </c>
      <c r="M182" s="54" t="str">
        <f t="shared" ca="1" si="45"/>
        <v/>
      </c>
      <c r="N182" s="158" t="str">
        <f t="shared" ca="1" si="46"/>
        <v/>
      </c>
      <c r="O182" s="54" t="str">
        <f t="shared" ca="1" si="47"/>
        <v/>
      </c>
      <c r="P182" s="54" t="str">
        <f t="shared" ca="1" si="48"/>
        <v/>
      </c>
      <c r="Q182" s="54" t="str">
        <f t="shared" ca="1" si="49"/>
        <v/>
      </c>
      <c r="R182" s="158" t="str">
        <f t="shared" ca="1" si="50"/>
        <v/>
      </c>
      <c r="S182" s="54" t="str">
        <f t="shared" ca="1" si="51"/>
        <v/>
      </c>
      <c r="T182" s="54" t="str">
        <f t="shared" ca="1" si="52"/>
        <v/>
      </c>
      <c r="U182" s="54" t="str">
        <f t="shared" ca="1" si="53"/>
        <v/>
      </c>
      <c r="V182" s="54" t="str">
        <f t="shared" ca="1" si="54"/>
        <v/>
      </c>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row>
    <row r="183" spans="1:46">
      <c r="A183" s="5"/>
      <c r="B183" s="39"/>
      <c r="C183" s="194"/>
      <c r="D183" s="34"/>
      <c r="E183" s="34"/>
      <c r="F183" s="69"/>
      <c r="G183" s="4" t="str">
        <f t="shared" si="55"/>
        <v/>
      </c>
      <c r="H183" s="5"/>
      <c r="I183" s="157">
        <f t="shared" si="42"/>
        <v>163</v>
      </c>
      <c r="J183" s="5"/>
      <c r="K183" s="54" t="str">
        <f t="shared" ca="1" si="43"/>
        <v/>
      </c>
      <c r="L183" s="54" t="str">
        <f t="shared" ca="1" si="44"/>
        <v/>
      </c>
      <c r="M183" s="54" t="str">
        <f t="shared" ca="1" si="45"/>
        <v/>
      </c>
      <c r="N183" s="158" t="str">
        <f t="shared" ca="1" si="46"/>
        <v/>
      </c>
      <c r="O183" s="54" t="str">
        <f t="shared" ca="1" si="47"/>
        <v/>
      </c>
      <c r="P183" s="54" t="str">
        <f t="shared" ca="1" si="48"/>
        <v/>
      </c>
      <c r="Q183" s="54" t="str">
        <f t="shared" ca="1" si="49"/>
        <v/>
      </c>
      <c r="R183" s="158" t="str">
        <f t="shared" ca="1" si="50"/>
        <v/>
      </c>
      <c r="S183" s="54" t="str">
        <f t="shared" ca="1" si="51"/>
        <v/>
      </c>
      <c r="T183" s="54" t="str">
        <f t="shared" ca="1" si="52"/>
        <v/>
      </c>
      <c r="U183" s="54" t="str">
        <f t="shared" ca="1" si="53"/>
        <v/>
      </c>
      <c r="V183" s="54" t="str">
        <f t="shared" ca="1" si="54"/>
        <v/>
      </c>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row>
    <row r="184" spans="1:46">
      <c r="A184" s="5"/>
      <c r="B184" s="39"/>
      <c r="C184" s="194"/>
      <c r="D184" s="34"/>
      <c r="E184" s="34"/>
      <c r="F184" s="69"/>
      <c r="G184" s="4" t="str">
        <f t="shared" si="55"/>
        <v/>
      </c>
      <c r="H184" s="5"/>
      <c r="I184" s="157">
        <f t="shared" si="42"/>
        <v>163</v>
      </c>
      <c r="J184" s="5"/>
      <c r="K184" s="54" t="str">
        <f t="shared" ca="1" si="43"/>
        <v/>
      </c>
      <c r="L184" s="54" t="str">
        <f t="shared" ca="1" si="44"/>
        <v/>
      </c>
      <c r="M184" s="54" t="str">
        <f t="shared" ca="1" si="45"/>
        <v/>
      </c>
      <c r="N184" s="158" t="str">
        <f t="shared" ca="1" si="46"/>
        <v/>
      </c>
      <c r="O184" s="54" t="str">
        <f t="shared" ca="1" si="47"/>
        <v/>
      </c>
      <c r="P184" s="54" t="str">
        <f t="shared" ca="1" si="48"/>
        <v/>
      </c>
      <c r="Q184" s="54" t="str">
        <f t="shared" ca="1" si="49"/>
        <v/>
      </c>
      <c r="R184" s="158" t="str">
        <f t="shared" ca="1" si="50"/>
        <v/>
      </c>
      <c r="S184" s="54" t="str">
        <f t="shared" ca="1" si="51"/>
        <v/>
      </c>
      <c r="T184" s="54" t="str">
        <f t="shared" ca="1" si="52"/>
        <v/>
      </c>
      <c r="U184" s="54" t="str">
        <f t="shared" ca="1" si="53"/>
        <v/>
      </c>
      <c r="V184" s="54" t="str">
        <f t="shared" ca="1" si="54"/>
        <v/>
      </c>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row>
    <row r="185" spans="1:46">
      <c r="A185" s="5"/>
      <c r="B185" s="39"/>
      <c r="C185" s="194"/>
      <c r="D185" s="34"/>
      <c r="E185" s="34"/>
      <c r="F185" s="69"/>
      <c r="G185" s="4" t="str">
        <f t="shared" si="55"/>
        <v/>
      </c>
      <c r="H185" s="5"/>
      <c r="I185" s="157">
        <f t="shared" si="42"/>
        <v>163</v>
      </c>
      <c r="J185" s="5"/>
      <c r="K185" s="54" t="str">
        <f t="shared" ca="1" si="43"/>
        <v/>
      </c>
      <c r="L185" s="54" t="str">
        <f t="shared" ca="1" si="44"/>
        <v/>
      </c>
      <c r="M185" s="54" t="str">
        <f t="shared" ca="1" si="45"/>
        <v/>
      </c>
      <c r="N185" s="158" t="str">
        <f t="shared" ca="1" si="46"/>
        <v/>
      </c>
      <c r="O185" s="54" t="str">
        <f t="shared" ca="1" si="47"/>
        <v/>
      </c>
      <c r="P185" s="54" t="str">
        <f t="shared" ca="1" si="48"/>
        <v/>
      </c>
      <c r="Q185" s="54" t="str">
        <f t="shared" ca="1" si="49"/>
        <v/>
      </c>
      <c r="R185" s="158" t="str">
        <f t="shared" ca="1" si="50"/>
        <v/>
      </c>
      <c r="S185" s="54" t="str">
        <f t="shared" ca="1" si="51"/>
        <v/>
      </c>
      <c r="T185" s="54" t="str">
        <f t="shared" ca="1" si="52"/>
        <v/>
      </c>
      <c r="U185" s="54" t="str">
        <f t="shared" ca="1" si="53"/>
        <v/>
      </c>
      <c r="V185" s="54" t="str">
        <f t="shared" ca="1" si="54"/>
        <v/>
      </c>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row>
    <row r="186" spans="1:46">
      <c r="A186" s="5"/>
      <c r="B186" s="39"/>
      <c r="C186" s="194"/>
      <c r="D186" s="34"/>
      <c r="E186" s="34"/>
      <c r="F186" s="69"/>
      <c r="G186" s="4" t="str">
        <f t="shared" si="55"/>
        <v/>
      </c>
      <c r="H186" s="5"/>
      <c r="I186" s="157">
        <f t="shared" si="42"/>
        <v>163</v>
      </c>
      <c r="J186" s="5"/>
      <c r="K186" s="54" t="str">
        <f t="shared" ca="1" si="43"/>
        <v/>
      </c>
      <c r="L186" s="54" t="str">
        <f t="shared" ca="1" si="44"/>
        <v/>
      </c>
      <c r="M186" s="54" t="str">
        <f t="shared" ca="1" si="45"/>
        <v/>
      </c>
      <c r="N186" s="158" t="str">
        <f t="shared" ca="1" si="46"/>
        <v/>
      </c>
      <c r="O186" s="54" t="str">
        <f t="shared" ca="1" si="47"/>
        <v/>
      </c>
      <c r="P186" s="54" t="str">
        <f t="shared" ca="1" si="48"/>
        <v/>
      </c>
      <c r="Q186" s="54" t="str">
        <f t="shared" ca="1" si="49"/>
        <v/>
      </c>
      <c r="R186" s="158" t="str">
        <f t="shared" ca="1" si="50"/>
        <v/>
      </c>
      <c r="S186" s="54" t="str">
        <f t="shared" ca="1" si="51"/>
        <v/>
      </c>
      <c r="T186" s="54" t="str">
        <f t="shared" ca="1" si="52"/>
        <v/>
      </c>
      <c r="U186" s="54" t="str">
        <f t="shared" ca="1" si="53"/>
        <v/>
      </c>
      <c r="V186" s="54" t="str">
        <f t="shared" ca="1" si="54"/>
        <v/>
      </c>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row>
    <row r="187" spans="1:46">
      <c r="A187" s="5"/>
      <c r="B187" s="39"/>
      <c r="C187" s="194"/>
      <c r="D187" s="34"/>
      <c r="E187" s="34"/>
      <c r="F187" s="69"/>
      <c r="G187" s="4" t="str">
        <f t="shared" si="55"/>
        <v/>
      </c>
      <c r="H187" s="5"/>
      <c r="I187" s="157">
        <f t="shared" si="42"/>
        <v>163</v>
      </c>
      <c r="J187" s="5"/>
      <c r="K187" s="54" t="str">
        <f t="shared" ca="1" si="43"/>
        <v/>
      </c>
      <c r="L187" s="54" t="str">
        <f t="shared" ca="1" si="44"/>
        <v/>
      </c>
      <c r="M187" s="54" t="str">
        <f t="shared" ca="1" si="45"/>
        <v/>
      </c>
      <c r="N187" s="158" t="str">
        <f t="shared" ca="1" si="46"/>
        <v/>
      </c>
      <c r="O187" s="54" t="str">
        <f t="shared" ca="1" si="47"/>
        <v/>
      </c>
      <c r="P187" s="54" t="str">
        <f t="shared" ca="1" si="48"/>
        <v/>
      </c>
      <c r="Q187" s="54" t="str">
        <f t="shared" ca="1" si="49"/>
        <v/>
      </c>
      <c r="R187" s="158" t="str">
        <f t="shared" ca="1" si="50"/>
        <v/>
      </c>
      <c r="S187" s="54" t="str">
        <f t="shared" ca="1" si="51"/>
        <v/>
      </c>
      <c r="T187" s="54" t="str">
        <f t="shared" ca="1" si="52"/>
        <v/>
      </c>
      <c r="U187" s="54" t="str">
        <f t="shared" ca="1" si="53"/>
        <v/>
      </c>
      <c r="V187" s="54" t="str">
        <f t="shared" ca="1" si="54"/>
        <v/>
      </c>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row>
    <row r="188" spans="1:46">
      <c r="A188" s="5"/>
      <c r="B188" s="39"/>
      <c r="C188" s="194"/>
      <c r="D188" s="34"/>
      <c r="E188" s="34"/>
      <c r="F188" s="69"/>
      <c r="G188" s="4" t="str">
        <f t="shared" si="55"/>
        <v/>
      </c>
      <c r="H188" s="5"/>
      <c r="I188" s="157"/>
      <c r="J188" s="5"/>
      <c r="K188" s="54" t="str">
        <f t="shared" ca="1" si="43"/>
        <v/>
      </c>
      <c r="L188" s="54" t="str">
        <f t="shared" ca="1" si="44"/>
        <v/>
      </c>
      <c r="M188" s="54" t="str">
        <f t="shared" ca="1" si="45"/>
        <v/>
      </c>
      <c r="N188" s="158" t="str">
        <f t="shared" ca="1" si="46"/>
        <v/>
      </c>
      <c r="O188" s="54" t="str">
        <f t="shared" ca="1" si="47"/>
        <v/>
      </c>
      <c r="P188" s="54" t="str">
        <f t="shared" ca="1" si="48"/>
        <v/>
      </c>
      <c r="Q188" s="54" t="str">
        <f t="shared" ca="1" si="49"/>
        <v/>
      </c>
      <c r="R188" s="158" t="str">
        <f t="shared" ca="1" si="50"/>
        <v/>
      </c>
      <c r="S188" s="54" t="str">
        <f t="shared" ca="1" si="51"/>
        <v/>
      </c>
      <c r="T188" s="54" t="str">
        <f t="shared" ca="1" si="52"/>
        <v/>
      </c>
      <c r="U188" s="54" t="str">
        <f t="shared" ca="1" si="53"/>
        <v/>
      </c>
      <c r="V188" s="54" t="str">
        <f t="shared" ca="1" si="54"/>
        <v/>
      </c>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row>
    <row r="189" spans="1:46">
      <c r="A189" s="5"/>
      <c r="B189" s="39"/>
      <c r="C189" s="194"/>
      <c r="D189" s="34"/>
      <c r="E189" s="34"/>
      <c r="F189" s="69"/>
      <c r="G189" s="4" t="str">
        <f t="shared" si="55"/>
        <v/>
      </c>
      <c r="H189" s="5"/>
      <c r="I189" s="157"/>
      <c r="J189" s="5"/>
      <c r="K189" s="54" t="str">
        <f t="shared" ca="1" si="43"/>
        <v/>
      </c>
      <c r="L189" s="54" t="str">
        <f t="shared" ca="1" si="44"/>
        <v/>
      </c>
      <c r="M189" s="54" t="str">
        <f t="shared" ca="1" si="45"/>
        <v/>
      </c>
      <c r="N189" s="158" t="str">
        <f t="shared" ca="1" si="46"/>
        <v/>
      </c>
      <c r="O189" s="54" t="str">
        <f t="shared" ca="1" si="47"/>
        <v/>
      </c>
      <c r="P189" s="54" t="str">
        <f t="shared" ca="1" si="48"/>
        <v/>
      </c>
      <c r="Q189" s="54" t="str">
        <f t="shared" ca="1" si="49"/>
        <v/>
      </c>
      <c r="R189" s="158" t="str">
        <f t="shared" ca="1" si="50"/>
        <v/>
      </c>
      <c r="S189" s="54" t="str">
        <f t="shared" ca="1" si="51"/>
        <v/>
      </c>
      <c r="T189" s="54" t="str">
        <f t="shared" ca="1" si="52"/>
        <v/>
      </c>
      <c r="U189" s="54" t="str">
        <f t="shared" ca="1" si="53"/>
        <v/>
      </c>
      <c r="V189" s="54" t="str">
        <f t="shared" ca="1" si="54"/>
        <v/>
      </c>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row>
    <row r="190" spans="1:46">
      <c r="A190" s="5"/>
      <c r="B190" s="39"/>
      <c r="C190" s="194"/>
      <c r="D190" s="34"/>
      <c r="E190" s="34"/>
      <c r="F190" s="69"/>
      <c r="G190" s="4" t="str">
        <f t="shared" si="55"/>
        <v/>
      </c>
      <c r="H190" s="5"/>
      <c r="I190" s="157"/>
      <c r="J190" s="5"/>
      <c r="K190" s="54" t="str">
        <f t="shared" ca="1" si="43"/>
        <v/>
      </c>
      <c r="L190" s="54" t="str">
        <f t="shared" ca="1" si="44"/>
        <v/>
      </c>
      <c r="M190" s="54" t="str">
        <f t="shared" ca="1" si="45"/>
        <v/>
      </c>
      <c r="N190" s="158" t="str">
        <f t="shared" ca="1" si="46"/>
        <v/>
      </c>
      <c r="O190" s="54" t="str">
        <f t="shared" ca="1" si="47"/>
        <v/>
      </c>
      <c r="P190" s="54" t="str">
        <f t="shared" ca="1" si="48"/>
        <v/>
      </c>
      <c r="Q190" s="54" t="str">
        <f t="shared" ca="1" si="49"/>
        <v/>
      </c>
      <c r="R190" s="158" t="str">
        <f t="shared" ca="1" si="50"/>
        <v/>
      </c>
      <c r="S190" s="54" t="str">
        <f t="shared" ca="1" si="51"/>
        <v/>
      </c>
      <c r="T190" s="54" t="str">
        <f t="shared" ca="1" si="52"/>
        <v/>
      </c>
      <c r="U190" s="54" t="str">
        <f t="shared" ca="1" si="53"/>
        <v/>
      </c>
      <c r="V190" s="54" t="str">
        <f t="shared" ca="1" si="54"/>
        <v/>
      </c>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row>
    <row r="191" spans="1:46">
      <c r="A191" s="5"/>
      <c r="B191" s="39"/>
      <c r="C191" s="194"/>
      <c r="D191" s="34"/>
      <c r="E191" s="34"/>
      <c r="F191" s="69"/>
      <c r="G191" s="4" t="str">
        <f t="shared" si="55"/>
        <v/>
      </c>
      <c r="H191" s="5"/>
      <c r="I191" s="157"/>
      <c r="J191" s="5"/>
      <c r="K191" s="54" t="str">
        <f t="shared" ca="1" si="43"/>
        <v/>
      </c>
      <c r="L191" s="54" t="str">
        <f t="shared" ca="1" si="44"/>
        <v/>
      </c>
      <c r="M191" s="54" t="str">
        <f t="shared" ca="1" si="45"/>
        <v/>
      </c>
      <c r="N191" s="158" t="str">
        <f t="shared" ca="1" si="46"/>
        <v/>
      </c>
      <c r="O191" s="54" t="str">
        <f t="shared" ca="1" si="47"/>
        <v/>
      </c>
      <c r="P191" s="54" t="str">
        <f t="shared" ca="1" si="48"/>
        <v/>
      </c>
      <c r="Q191" s="54" t="str">
        <f t="shared" ca="1" si="49"/>
        <v/>
      </c>
      <c r="R191" s="158" t="str">
        <f t="shared" ca="1" si="50"/>
        <v/>
      </c>
      <c r="S191" s="54" t="str">
        <f t="shared" ca="1" si="51"/>
        <v/>
      </c>
      <c r="T191" s="54" t="str">
        <f t="shared" ca="1" si="52"/>
        <v/>
      </c>
      <c r="U191" s="54" t="str">
        <f t="shared" ca="1" si="53"/>
        <v/>
      </c>
      <c r="V191" s="54" t="str">
        <f t="shared" ca="1" si="54"/>
        <v/>
      </c>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row>
    <row r="192" spans="1:46">
      <c r="A192" s="5"/>
      <c r="B192" s="39"/>
      <c r="C192" s="194"/>
      <c r="D192" s="34"/>
      <c r="E192" s="34"/>
      <c r="F192" s="69"/>
      <c r="G192" s="4" t="str">
        <f t="shared" si="55"/>
        <v/>
      </c>
      <c r="H192" s="5"/>
      <c r="I192" s="157"/>
      <c r="J192" s="5"/>
      <c r="K192" s="54" t="str">
        <f t="shared" ca="1" si="43"/>
        <v/>
      </c>
      <c r="L192" s="54" t="str">
        <f t="shared" ca="1" si="44"/>
        <v/>
      </c>
      <c r="M192" s="54" t="str">
        <f t="shared" ca="1" si="45"/>
        <v/>
      </c>
      <c r="N192" s="158" t="str">
        <f t="shared" ca="1" si="46"/>
        <v/>
      </c>
      <c r="O192" s="54" t="str">
        <f t="shared" ca="1" si="47"/>
        <v/>
      </c>
      <c r="P192" s="54" t="str">
        <f t="shared" ca="1" si="48"/>
        <v/>
      </c>
      <c r="Q192" s="54" t="str">
        <f t="shared" ca="1" si="49"/>
        <v/>
      </c>
      <c r="R192" s="158" t="str">
        <f t="shared" ca="1" si="50"/>
        <v/>
      </c>
      <c r="S192" s="54" t="str">
        <f t="shared" ca="1" si="51"/>
        <v/>
      </c>
      <c r="T192" s="54" t="str">
        <f t="shared" ca="1" si="52"/>
        <v/>
      </c>
      <c r="U192" s="54" t="str">
        <f t="shared" ca="1" si="53"/>
        <v/>
      </c>
      <c r="V192" s="54" t="str">
        <f t="shared" ca="1" si="54"/>
        <v/>
      </c>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row>
    <row r="193" spans="1:46" ht="15" thickBot="1">
      <c r="A193" s="5"/>
      <c r="B193" s="40"/>
      <c r="C193" s="195"/>
      <c r="D193" s="182"/>
      <c r="E193" s="182"/>
      <c r="F193" s="183"/>
      <c r="G193" s="184" t="str">
        <f t="shared" si="55"/>
        <v/>
      </c>
      <c r="H193" s="5"/>
      <c r="I193" s="157"/>
      <c r="J193" s="5"/>
      <c r="K193" s="54" t="str">
        <f t="shared" ca="1" si="43"/>
        <v/>
      </c>
      <c r="L193" s="54" t="str">
        <f t="shared" ca="1" si="44"/>
        <v/>
      </c>
      <c r="M193" s="54" t="str">
        <f t="shared" ca="1" si="45"/>
        <v/>
      </c>
      <c r="N193" s="158" t="str">
        <f t="shared" ca="1" si="46"/>
        <v/>
      </c>
      <c r="O193" s="54" t="str">
        <f t="shared" ca="1" si="47"/>
        <v/>
      </c>
      <c r="P193" s="54" t="str">
        <f t="shared" ca="1" si="48"/>
        <v/>
      </c>
      <c r="Q193" s="54" t="str">
        <f t="shared" ca="1" si="49"/>
        <v/>
      </c>
      <c r="R193" s="158" t="str">
        <f t="shared" ca="1" si="50"/>
        <v/>
      </c>
      <c r="S193" s="54" t="str">
        <f t="shared" ca="1" si="51"/>
        <v/>
      </c>
      <c r="T193" s="54" t="str">
        <f t="shared" ca="1" si="52"/>
        <v/>
      </c>
      <c r="U193" s="54" t="str">
        <f t="shared" ca="1" si="53"/>
        <v/>
      </c>
      <c r="V193" s="54" t="str">
        <f t="shared" ca="1" si="54"/>
        <v/>
      </c>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row>
    <row r="194" spans="1:46" ht="15" thickBot="1">
      <c r="A194" s="5"/>
      <c r="B194" s="5"/>
      <c r="C194" s="5"/>
      <c r="D194" s="5"/>
      <c r="E194" s="223" t="s">
        <v>3</v>
      </c>
      <c r="F194" s="224"/>
      <c r="G194" s="181">
        <f ca="1">SUM(G169:G193)</f>
        <v>0</v>
      </c>
      <c r="H194" s="5"/>
      <c r="I194" s="157"/>
      <c r="J194" s="5"/>
      <c r="K194" s="5"/>
      <c r="L194" s="5"/>
      <c r="M194" s="5"/>
      <c r="N194" s="31"/>
      <c r="O194" s="5"/>
      <c r="P194" s="5"/>
      <c r="Q194" s="5"/>
      <c r="R194" s="31"/>
      <c r="S194" s="5"/>
      <c r="T194" s="71"/>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row>
    <row r="195" spans="1:46" ht="90" customHeight="1" thickBot="1">
      <c r="A195" s="5"/>
      <c r="B195" s="55" t="s">
        <v>5</v>
      </c>
      <c r="C195" s="221"/>
      <c r="D195" s="222"/>
      <c r="E195" s="178"/>
      <c r="F195" s="227" t="s">
        <v>129</v>
      </c>
      <c r="G195" s="228"/>
      <c r="H195" s="5"/>
      <c r="I195" s="157"/>
      <c r="J195" s="5"/>
      <c r="K195" s="5"/>
      <c r="L195" s="5"/>
      <c r="M195" s="5"/>
      <c r="N195" s="31"/>
      <c r="O195" s="5"/>
      <c r="P195" s="5"/>
      <c r="Q195" s="5"/>
      <c r="R195" s="31"/>
      <c r="S195" s="5"/>
      <c r="T195" s="71"/>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row>
    <row r="196" spans="1:46" ht="73.2" customHeight="1" thickBot="1">
      <c r="A196" s="5"/>
      <c r="B196" s="55" t="s">
        <v>26</v>
      </c>
      <c r="C196" s="215" t="str">
        <f>IF($F$11="","",$F$11)</f>
        <v/>
      </c>
      <c r="D196" s="216"/>
      <c r="E196" s="177" t="str">
        <f>IF(E195="","",IF(E195=1,0.5%,1%))</f>
        <v/>
      </c>
      <c r="F196" s="176" t="s">
        <v>119</v>
      </c>
      <c r="G196" s="56" t="str">
        <f>IF(OR(C196="",E195=""),"",C196*E196)</f>
        <v/>
      </c>
      <c r="H196" s="5"/>
      <c r="I196" s="157"/>
      <c r="J196" s="5"/>
      <c r="K196" s="5"/>
      <c r="L196" s="5"/>
      <c r="M196" s="5"/>
      <c r="N196" s="31"/>
      <c r="O196" s="5"/>
      <c r="P196" s="5"/>
      <c r="Q196" s="5"/>
      <c r="R196" s="31"/>
      <c r="S196" s="5"/>
      <c r="T196" s="71"/>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row>
    <row r="197" spans="1:46" ht="15.6">
      <c r="A197" s="5"/>
      <c r="B197" s="5"/>
      <c r="C197" s="175" t="s">
        <v>120</v>
      </c>
      <c r="D197" s="179" t="str">
        <f>E196</f>
        <v/>
      </c>
      <c r="E197" s="205" t="s">
        <v>121</v>
      </c>
      <c r="F197" s="206"/>
      <c r="G197" s="217" t="str">
        <f>IF(AND(C195="",C196=""),"",IF(AND(C195&lt;E195,C196=""),"nein, keine Gleitung möglich",IF(AND(C195&gt;E195,C196=""),"bitte noch geschätze Auftragssumme eintragen",IF(AND(G194&gt;G196,C195=""),"bitte noch Zeitraum eintragen",IF(OR(C195&lt;E195,G194&lt;G196),"nein, keine Gleitung möglich","ja =&gt; Aufnahme im Fb 225")))))</f>
        <v/>
      </c>
      <c r="H197" s="5"/>
      <c r="I197" s="157"/>
      <c r="J197" s="5"/>
      <c r="K197" s="5"/>
      <c r="L197" s="5"/>
      <c r="M197" s="5"/>
      <c r="N197" s="31"/>
      <c r="O197" s="5"/>
      <c r="P197" s="5"/>
      <c r="Q197" s="5"/>
      <c r="R197" s="31"/>
      <c r="S197" s="5"/>
      <c r="T197" s="71"/>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row>
    <row r="198" spans="1:46" ht="16.2" customHeight="1" thickBot="1">
      <c r="A198" s="5"/>
      <c r="B198" s="5"/>
      <c r="C198" s="180" t="s">
        <v>12</v>
      </c>
      <c r="D198" s="174">
        <f>E195</f>
        <v>0</v>
      </c>
      <c r="E198" s="219" t="s">
        <v>122</v>
      </c>
      <c r="F198" s="220"/>
      <c r="G198" s="218"/>
      <c r="H198" s="5"/>
      <c r="I198" s="157"/>
      <c r="J198" s="5"/>
      <c r="K198" s="5"/>
      <c r="L198" s="5"/>
      <c r="M198" s="5"/>
      <c r="N198" s="31"/>
      <c r="O198" s="5"/>
      <c r="P198" s="5"/>
      <c r="Q198" s="5"/>
      <c r="R198" s="31"/>
      <c r="S198" s="5"/>
      <c r="T198" s="71"/>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row>
    <row r="199" spans="1:46" ht="15" thickBot="1">
      <c r="A199" s="5"/>
      <c r="B199" s="5"/>
      <c r="C199" s="5"/>
      <c r="D199" s="5"/>
      <c r="E199" s="5"/>
      <c r="F199" s="5"/>
      <c r="G199" s="5"/>
      <c r="H199" s="5"/>
      <c r="I199" s="157"/>
      <c r="J199" s="5"/>
      <c r="K199" s="5"/>
      <c r="L199" s="5"/>
      <c r="M199" s="5"/>
      <c r="N199" s="31"/>
      <c r="O199" s="5"/>
      <c r="P199" s="5"/>
      <c r="Q199" s="5"/>
      <c r="R199" s="31"/>
      <c r="S199" s="5"/>
      <c r="T199" s="71"/>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row>
    <row r="200" spans="1:46" s="5" customFormat="1" ht="57.6" customHeight="1" thickBot="1">
      <c r="B200" s="209" t="s">
        <v>128</v>
      </c>
      <c r="C200" s="210"/>
      <c r="D200" s="210"/>
      <c r="E200" s="210"/>
      <c r="F200" s="153" t="str">
        <f>IF(AND(OR(F163="",B202="",C202=""),E202=""),"X",IF(AND(E202="",B202&lt;&gt;"",C202&lt;&gt;""),F163*(C202/B202),IF(AND(E202&lt;&gt;"",B202="",C202&lt;&gt;""),E202,"X")))</f>
        <v>X</v>
      </c>
      <c r="G200" s="138" t="str">
        <f>G163</f>
        <v>EUR/</v>
      </c>
      <c r="I200" s="157"/>
      <c r="J200" s="154"/>
      <c r="N200" s="31"/>
      <c r="R200" s="31"/>
      <c r="T200" s="71"/>
    </row>
    <row r="201" spans="1:46" s="5" customFormat="1" ht="58.2" customHeight="1" thickBot="1">
      <c r="B201" s="185" t="s">
        <v>126</v>
      </c>
      <c r="C201" s="185" t="s">
        <v>131</v>
      </c>
      <c r="D201" s="186" t="s">
        <v>127</v>
      </c>
      <c r="E201" s="53" t="s">
        <v>132</v>
      </c>
      <c r="I201" s="157"/>
      <c r="N201" s="31"/>
      <c r="R201" s="31"/>
      <c r="T201" s="71"/>
    </row>
    <row r="202" spans="1:46" s="5" customFormat="1" ht="15" thickBot="1">
      <c r="B202" s="70"/>
      <c r="C202" s="70"/>
      <c r="D202" s="7"/>
      <c r="E202" s="106"/>
      <c r="F202" s="7"/>
      <c r="G202" s="7"/>
      <c r="I202" s="157"/>
      <c r="N202" s="31"/>
      <c r="R202" s="31"/>
      <c r="T202" s="71"/>
    </row>
    <row r="203" spans="1:46" s="5" customFormat="1">
      <c r="N203" s="31"/>
      <c r="R203" s="31"/>
      <c r="T203" s="71"/>
    </row>
    <row r="204" spans="1:46" s="5" customFormat="1" ht="28.2" customHeight="1">
      <c r="B204" s="211" t="s">
        <v>9</v>
      </c>
      <c r="C204" s="211"/>
      <c r="D204" s="211"/>
      <c r="E204" s="211"/>
      <c r="F204" s="211"/>
      <c r="G204" s="211"/>
      <c r="H204" s="58"/>
      <c r="I204" s="58"/>
      <c r="J204" s="58"/>
      <c r="N204" s="31"/>
      <c r="R204" s="31"/>
      <c r="T204" s="71"/>
    </row>
    <row r="205" spans="1:46" s="5" customFormat="1">
      <c r="B205" s="212" t="str">
        <f>HYPERLINK("#", "https://www.destatis.de/DE/Themen/Wirtschaft/Preise/Erzeugerpreisindex-gewerbliche-Produkte/_inhalt.html#sprg238922")</f>
        <v>https://www.destatis.de/DE/Themen/Wirtschaft/Preise/Erzeugerpreisindex-gewerbliche-Produkte/_inhalt.html#sprg238922</v>
      </c>
      <c r="C205" s="212"/>
      <c r="D205" s="212"/>
      <c r="E205" s="212"/>
      <c r="F205" s="212"/>
      <c r="G205" s="212"/>
      <c r="N205" s="31"/>
      <c r="R205" s="31"/>
      <c r="T205" s="71"/>
    </row>
    <row r="206" spans="1:46" s="5" customFormat="1">
      <c r="B206" s="172"/>
      <c r="C206" s="172"/>
      <c r="D206" s="172"/>
      <c r="E206" s="172"/>
      <c r="F206" s="172"/>
      <c r="G206" s="172"/>
      <c r="N206" s="31"/>
      <c r="R206" s="31"/>
      <c r="T206" s="71"/>
    </row>
    <row r="207" spans="1:46" ht="16.2" thickBot="1">
      <c r="A207" s="5"/>
      <c r="B207" s="5"/>
      <c r="C207" s="5"/>
      <c r="D207" s="5"/>
      <c r="E207" s="5"/>
      <c r="F207" s="5"/>
      <c r="G207" s="5"/>
      <c r="H207" s="49"/>
      <c r="I207" s="49"/>
      <c r="J207" s="5"/>
      <c r="K207" s="5"/>
      <c r="L207" s="5"/>
      <c r="M207" s="5"/>
      <c r="N207" s="31"/>
      <c r="O207" s="5"/>
      <c r="P207" s="5"/>
      <c r="Q207" s="5"/>
      <c r="R207" s="31"/>
      <c r="S207" s="5"/>
      <c r="T207" s="71"/>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row>
    <row r="208" spans="1:46" s="170" customFormat="1" ht="21.6" customHeight="1" thickBot="1">
      <c r="A208" s="166"/>
      <c r="B208" s="167" t="s">
        <v>86</v>
      </c>
      <c r="C208" s="213"/>
      <c r="D208" s="214"/>
      <c r="E208" s="167" t="s">
        <v>11</v>
      </c>
      <c r="F208" s="213"/>
      <c r="G208" s="214"/>
      <c r="H208" s="166"/>
      <c r="I208" s="166"/>
      <c r="J208" s="166"/>
      <c r="K208" s="166"/>
      <c r="L208" s="166"/>
      <c r="M208" s="166"/>
      <c r="N208" s="168"/>
      <c r="O208" s="166"/>
      <c r="P208" s="166"/>
      <c r="Q208" s="166"/>
      <c r="R208" s="168"/>
      <c r="S208" s="166"/>
      <c r="T208" s="169"/>
      <c r="U208" s="166"/>
      <c r="V208" s="166"/>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row>
    <row r="209" spans="1:46" ht="15" thickBot="1">
      <c r="A209" s="5"/>
      <c r="B209" s="5"/>
      <c r="C209" s="5"/>
      <c r="D209" s="5"/>
      <c r="E209" s="5"/>
      <c r="F209" s="5"/>
      <c r="G209" s="5"/>
      <c r="H209" s="5"/>
      <c r="I209" s="5"/>
      <c r="J209" s="5"/>
      <c r="K209" s="5"/>
      <c r="L209" s="5"/>
      <c r="M209" s="5"/>
      <c r="N209" s="31"/>
      <c r="O209" s="5"/>
      <c r="P209" s="5"/>
      <c r="Q209" s="5"/>
      <c r="R209" s="31"/>
      <c r="S209" s="5"/>
      <c r="T209" s="71"/>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row>
    <row r="210" spans="1:46" ht="27.6" customHeight="1" thickBot="1">
      <c r="A210" s="5"/>
      <c r="B210" s="5"/>
      <c r="C210" s="5"/>
      <c r="D210" s="5"/>
      <c r="E210" s="5"/>
      <c r="F210" s="5"/>
      <c r="G210" s="125" t="s">
        <v>69</v>
      </c>
      <c r="H210" s="5"/>
      <c r="I210" s="5"/>
      <c r="J210" s="5"/>
      <c r="K210" s="5"/>
      <c r="L210" s="5"/>
      <c r="M210" s="5"/>
      <c r="N210" s="31"/>
      <c r="O210" s="5"/>
      <c r="P210" s="5"/>
      <c r="Q210" s="5"/>
      <c r="R210" s="31"/>
      <c r="S210" s="5"/>
      <c r="T210" s="71"/>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row>
    <row r="211" spans="1:46" ht="72" customHeight="1" thickBot="1">
      <c r="A211" s="5"/>
      <c r="B211" s="229" t="s">
        <v>118</v>
      </c>
      <c r="C211" s="230"/>
      <c r="D211" s="230"/>
      <c r="E211" s="231"/>
      <c r="F211" s="153" t="str">
        <f>IF(AND(ISBLANK(B213)=TRUE,ISBLANK(B215)=TRUE),"",IF(ISBLANK(B213)=TRUE,SUM(B215:E215)/COUNT(B215:E215),SUM(B213:E213)/COUNT(B213:E213)))</f>
        <v/>
      </c>
      <c r="G211" s="107" t="s">
        <v>60</v>
      </c>
      <c r="H211" s="5"/>
      <c r="I211" s="157">
        <f>ROW()</f>
        <v>211</v>
      </c>
      <c r="J211" s="5"/>
      <c r="K211" s="5"/>
      <c r="L211" s="5"/>
      <c r="M211" s="5"/>
      <c r="N211" s="31"/>
      <c r="O211" s="5"/>
      <c r="P211" s="5"/>
      <c r="Q211" s="5"/>
      <c r="R211" s="31"/>
      <c r="S211" s="5"/>
      <c r="T211" s="71"/>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row>
    <row r="212" spans="1:46" ht="60" customHeight="1" thickBot="1">
      <c r="A212" s="5"/>
      <c r="B212" s="185" t="s">
        <v>123</v>
      </c>
      <c r="C212" s="225" t="s">
        <v>124</v>
      </c>
      <c r="D212" s="224"/>
      <c r="E212" s="185" t="s">
        <v>125</v>
      </c>
      <c r="F212" s="66"/>
      <c r="G212" s="5"/>
      <c r="H212" s="5"/>
      <c r="I212" s="157">
        <f>I211</f>
        <v>211</v>
      </c>
      <c r="J212" s="5"/>
      <c r="K212" s="5"/>
      <c r="L212" s="5"/>
      <c r="M212" s="5"/>
      <c r="N212" s="31"/>
      <c r="O212" s="5"/>
      <c r="P212" s="5"/>
      <c r="Q212" s="5"/>
      <c r="R212" s="31"/>
      <c r="S212" s="5"/>
      <c r="T212" s="71"/>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row>
    <row r="213" spans="1:46" ht="15" thickBot="1">
      <c r="A213" s="5"/>
      <c r="B213" s="106"/>
      <c r="C213" s="207"/>
      <c r="D213" s="208"/>
      <c r="E213" s="106"/>
      <c r="F213" s="5"/>
      <c r="G213" s="5"/>
      <c r="H213" s="5"/>
      <c r="I213" s="157">
        <f t="shared" ref="I213:I235" si="56">I212</f>
        <v>211</v>
      </c>
      <c r="J213" s="5"/>
      <c r="K213" s="5"/>
      <c r="L213" s="5"/>
      <c r="M213" s="5"/>
      <c r="N213" s="31"/>
      <c r="O213" s="5"/>
      <c r="P213" s="5"/>
      <c r="Q213" s="5"/>
      <c r="R213" s="31"/>
      <c r="S213" s="5"/>
      <c r="T213" s="71"/>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row>
    <row r="214" spans="1:46" ht="28.95" customHeight="1" thickBot="1">
      <c r="A214" s="5"/>
      <c r="B214" s="51" t="s">
        <v>0</v>
      </c>
      <c r="C214" s="225" t="s">
        <v>1</v>
      </c>
      <c r="D214" s="226"/>
      <c r="E214" s="51" t="s">
        <v>2</v>
      </c>
      <c r="F214" s="65"/>
      <c r="G214" s="5"/>
      <c r="H214" s="5"/>
      <c r="I214" s="157">
        <f t="shared" si="56"/>
        <v>211</v>
      </c>
      <c r="J214" s="5"/>
      <c r="K214" s="5"/>
      <c r="L214" s="5"/>
      <c r="M214" s="5"/>
      <c r="N214" s="31"/>
      <c r="O214" s="5"/>
      <c r="P214" s="5"/>
      <c r="Q214" s="5"/>
      <c r="R214" s="31"/>
      <c r="S214" s="5"/>
      <c r="T214" s="71"/>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row>
    <row r="215" spans="1:46" ht="15" thickBot="1">
      <c r="A215" s="5"/>
      <c r="B215" s="106"/>
      <c r="C215" s="207"/>
      <c r="D215" s="208"/>
      <c r="E215" s="106"/>
      <c r="F215" s="5"/>
      <c r="G215" s="5"/>
      <c r="H215" s="5"/>
      <c r="I215" s="157">
        <f t="shared" si="56"/>
        <v>211</v>
      </c>
      <c r="J215" s="5"/>
      <c r="K215" s="5"/>
      <c r="L215" s="5"/>
      <c r="M215" s="5"/>
      <c r="N215" s="31"/>
      <c r="O215" s="5"/>
      <c r="P215" s="5"/>
      <c r="Q215" s="5"/>
      <c r="R215" s="31"/>
      <c r="S215" s="5"/>
      <c r="T215" s="71"/>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row>
    <row r="216" spans="1:46" ht="57" customHeight="1" thickBot="1">
      <c r="A216" s="5"/>
      <c r="B216" s="173" t="s">
        <v>27</v>
      </c>
      <c r="C216" s="151" t="s">
        <v>73</v>
      </c>
      <c r="D216" s="152" t="s">
        <v>72</v>
      </c>
      <c r="E216" s="151" t="s">
        <v>74</v>
      </c>
      <c r="F216" s="152" t="s">
        <v>75</v>
      </c>
      <c r="G216" s="53" t="s">
        <v>39</v>
      </c>
      <c r="H216" s="5"/>
      <c r="I216" s="157">
        <f t="shared" si="56"/>
        <v>211</v>
      </c>
      <c r="J216" s="5"/>
      <c r="K216" s="5"/>
      <c r="L216" s="5"/>
      <c r="M216" s="5"/>
      <c r="N216" s="31"/>
      <c r="O216" s="5"/>
      <c r="P216" s="5"/>
      <c r="Q216" s="5"/>
      <c r="R216" s="31"/>
      <c r="S216" s="5"/>
      <c r="T216" s="71"/>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row>
    <row r="217" spans="1:46">
      <c r="A217" s="5"/>
      <c r="B217" s="38"/>
      <c r="C217" s="192"/>
      <c r="D217" s="1"/>
      <c r="E217" s="1"/>
      <c r="F217" s="67"/>
      <c r="G217" s="3" t="str">
        <f ca="1">IF(OR(C217="",E217=""),"",C217*E217*INDIRECT("F"&amp;I211))</f>
        <v/>
      </c>
      <c r="H217" s="5"/>
      <c r="I217" s="157">
        <f t="shared" si="56"/>
        <v>211</v>
      </c>
      <c r="J217" s="5"/>
      <c r="K217" s="54" t="str">
        <f ca="1">IF(AND(B217&lt;&gt;"",INDIRECT("G"&amp;I211+34)="ja =&gt; Aufnahme im Fb 225"),B217,"")</f>
        <v/>
      </c>
      <c r="L217" s="54" t="str">
        <f ca="1">IF(AND(B217&lt;&gt;"",INDIRECT("G"&amp;I211+34)="ja =&gt; Aufnahme im Fb 225"),INDIRECT("$C$"&amp;I211-3),"")</f>
        <v/>
      </c>
      <c r="M217" s="54" t="str">
        <f ca="1">IF(AND(B217&lt;&gt;"",INDIRECT("G"&amp;I211+34)="ja =&gt; Aufnahme im Fb 225"),INDIRECT("F"&amp;I211-3),"")</f>
        <v/>
      </c>
      <c r="N217" s="158" t="str">
        <f ca="1">IF(AND(B217&lt;&gt;"",INDIRECT("G"&amp;I211+34)="ja =&gt; Aufnahme im Fb 225"),INDIRECT("F"&amp;I211),"")</f>
        <v/>
      </c>
      <c r="O217" s="54" t="str">
        <f ca="1">IF(AND(B217&lt;&gt;"",INDIRECT("G"&amp;I211+34)="ja =&gt; Aufnahme im Fb 225"),INDIRECT("G"&amp;I211),"")</f>
        <v/>
      </c>
      <c r="P217" s="54" t="str">
        <f ca="1">IF(AND(B217&lt;&gt;"",INDIRECT("G"&amp;I211+34)="ja =&gt; Aufnahme im Fb 225"),E217,"")</f>
        <v/>
      </c>
      <c r="Q217" s="54" t="str">
        <f ca="1">IF(AND(B217&lt;&gt;"",INDIRECT("G"&amp;I211+34)="ja =&gt; Aufnahme im Fb 225"),F217,"")</f>
        <v/>
      </c>
      <c r="R217" s="158" t="str">
        <f ca="1">IF(AND(B217&lt;&gt;"",INDIRECT("G"&amp;I211+34)="ja =&gt; Aufnahme im Fb 225"),INDIRECT("F"&amp;I211+37),"")</f>
        <v/>
      </c>
      <c r="S217" s="54" t="str">
        <f ca="1">IF(AND(B217&lt;&gt;"",INDIRECT("G"&amp;I211+34)="ja =&gt; Aufnahme im Fb 225"),INDIRECT("G"&amp;I211+37),"")</f>
        <v/>
      </c>
      <c r="T217" s="54" t="str">
        <f ca="1">IF(AND(B217&lt;&gt;"",INDIRECT("G"&amp;I211+34)="ja =&gt; Aufnahme im Fb 225"),INDIRECT("C"&amp;I211+39),"")</f>
        <v/>
      </c>
      <c r="U217" s="54" t="str">
        <f ca="1">IF(AND(B217&lt;&gt;"",INDIRECT("G"&amp;I211+34)="ja =&gt; Aufnahme im Fb 225"),C217,"")</f>
        <v/>
      </c>
      <c r="V217" s="54" t="str">
        <f ca="1">IF(AND(B217&lt;&gt;"",INDIRECT("G"&amp;I211+34)="ja =&gt; Aufnahme im Fb 225"),D217,"")</f>
        <v/>
      </c>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row>
    <row r="218" spans="1:46">
      <c r="A218" s="5"/>
      <c r="B218" s="39"/>
      <c r="C218" s="193"/>
      <c r="D218" s="2"/>
      <c r="E218" s="2"/>
      <c r="F218" s="68"/>
      <c r="G218" s="4" t="str">
        <f ca="1">IF(OR(C218="",E218=""),"",C218*E218*INDIRECT("F"&amp;I212))</f>
        <v/>
      </c>
      <c r="H218" s="5"/>
      <c r="I218" s="157">
        <f t="shared" si="56"/>
        <v>211</v>
      </c>
      <c r="J218" s="5"/>
      <c r="K218" s="54" t="str">
        <f t="shared" ref="K218:K241" ca="1" si="57">IF(AND(B218&lt;&gt;"",INDIRECT("G"&amp;I212+34)="ja =&gt; Aufnahme im Fb 225"),B218,"")</f>
        <v/>
      </c>
      <c r="L218" s="54" t="str">
        <f t="shared" ref="L218:L241" ca="1" si="58">IF(AND(B218&lt;&gt;"",INDIRECT("G"&amp;I212+34)="ja =&gt; Aufnahme im Fb 225"),INDIRECT("$C$"&amp;I212-3),"")</f>
        <v/>
      </c>
      <c r="M218" s="54" t="str">
        <f t="shared" ref="M218:M241" ca="1" si="59">IF(AND(B218&lt;&gt;"",INDIRECT("G"&amp;I212+34)="ja =&gt; Aufnahme im Fb 225"),INDIRECT("F"&amp;I212-3),"")</f>
        <v/>
      </c>
      <c r="N218" s="158" t="str">
        <f t="shared" ref="N218:N241" ca="1" si="60">IF(AND(B218&lt;&gt;"",INDIRECT("G"&amp;I212+34)="ja =&gt; Aufnahme im Fb 225"),INDIRECT("F"&amp;I212),"")</f>
        <v/>
      </c>
      <c r="O218" s="54" t="str">
        <f t="shared" ref="O218:O241" ca="1" si="61">IF(AND(B218&lt;&gt;"",INDIRECT("G"&amp;I212+34)="ja =&gt; Aufnahme im Fb 225"),INDIRECT("G"&amp;I212),"")</f>
        <v/>
      </c>
      <c r="P218" s="54" t="str">
        <f t="shared" ref="P218:P241" ca="1" si="62">IF(AND(B218&lt;&gt;"",INDIRECT("G"&amp;I212+34)="ja =&gt; Aufnahme im Fb 225"),E218,"")</f>
        <v/>
      </c>
      <c r="Q218" s="54" t="str">
        <f t="shared" ref="Q218:Q241" ca="1" si="63">IF(AND(B218&lt;&gt;"",INDIRECT("G"&amp;I212+34)="ja =&gt; Aufnahme im Fb 225"),F218,"")</f>
        <v/>
      </c>
      <c r="R218" s="158" t="str">
        <f t="shared" ref="R218:R241" ca="1" si="64">IF(AND(B218&lt;&gt;"",INDIRECT("G"&amp;I212+34)="ja =&gt; Aufnahme im Fb 225"),INDIRECT("F"&amp;I212+37),"")</f>
        <v/>
      </c>
      <c r="S218" s="54" t="str">
        <f t="shared" ref="S218:S241" ca="1" si="65">IF(AND(B218&lt;&gt;"",INDIRECT("G"&amp;I212+34)="ja =&gt; Aufnahme im Fb 225"),INDIRECT("G"&amp;I212+37),"")</f>
        <v/>
      </c>
      <c r="T218" s="54" t="str">
        <f t="shared" ref="T218:T241" ca="1" si="66">IF(AND(B218&lt;&gt;"",INDIRECT("G"&amp;I212+34)="ja =&gt; Aufnahme im Fb 225"),INDIRECT("C"&amp;I212+39),"")</f>
        <v/>
      </c>
      <c r="U218" s="54" t="str">
        <f t="shared" ref="U218:U241" ca="1" si="67">IF(AND(B218&lt;&gt;"",INDIRECT("G"&amp;I212+34)="ja =&gt; Aufnahme im Fb 225"),C218,"")</f>
        <v/>
      </c>
      <c r="V218" s="54" t="str">
        <f t="shared" ref="V218:V241" ca="1" si="68">IF(AND(B218&lt;&gt;"",INDIRECT("G"&amp;I212+34)="ja =&gt; Aufnahme im Fb 225"),D218,"")</f>
        <v/>
      </c>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row>
    <row r="219" spans="1:46">
      <c r="A219" s="5"/>
      <c r="B219" s="39"/>
      <c r="C219" s="193"/>
      <c r="D219" s="2"/>
      <c r="E219" s="2"/>
      <c r="F219" s="68"/>
      <c r="G219" s="4" t="str">
        <f t="shared" ref="G219:G241" si="69">IF(OR(C219="",E219=""),"",C219*E219*$F$19)</f>
        <v/>
      </c>
      <c r="H219" s="5"/>
      <c r="I219" s="157">
        <f t="shared" si="56"/>
        <v>211</v>
      </c>
      <c r="J219" s="5"/>
      <c r="K219" s="54" t="str">
        <f t="shared" ca="1" si="57"/>
        <v/>
      </c>
      <c r="L219" s="54" t="str">
        <f t="shared" ca="1" si="58"/>
        <v/>
      </c>
      <c r="M219" s="54" t="str">
        <f t="shared" ca="1" si="59"/>
        <v/>
      </c>
      <c r="N219" s="158" t="str">
        <f t="shared" ca="1" si="60"/>
        <v/>
      </c>
      <c r="O219" s="54" t="str">
        <f t="shared" ca="1" si="61"/>
        <v/>
      </c>
      <c r="P219" s="54" t="str">
        <f t="shared" ca="1" si="62"/>
        <v/>
      </c>
      <c r="Q219" s="54" t="str">
        <f t="shared" ca="1" si="63"/>
        <v/>
      </c>
      <c r="R219" s="158" t="str">
        <f t="shared" ca="1" si="64"/>
        <v/>
      </c>
      <c r="S219" s="54" t="str">
        <f t="shared" ca="1" si="65"/>
        <v/>
      </c>
      <c r="T219" s="54" t="str">
        <f t="shared" ca="1" si="66"/>
        <v/>
      </c>
      <c r="U219" s="54" t="str">
        <f t="shared" ca="1" si="67"/>
        <v/>
      </c>
      <c r="V219" s="54" t="str">
        <f t="shared" ca="1" si="68"/>
        <v/>
      </c>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row>
    <row r="220" spans="1:46">
      <c r="A220" s="5"/>
      <c r="B220" s="39"/>
      <c r="C220" s="193"/>
      <c r="D220" s="2"/>
      <c r="E220" s="2"/>
      <c r="F220" s="68"/>
      <c r="G220" s="4" t="str">
        <f t="shared" si="69"/>
        <v/>
      </c>
      <c r="H220" s="5"/>
      <c r="I220" s="157">
        <f t="shared" si="56"/>
        <v>211</v>
      </c>
      <c r="J220" s="5"/>
      <c r="K220" s="54" t="str">
        <f t="shared" ca="1" si="57"/>
        <v/>
      </c>
      <c r="L220" s="54" t="str">
        <f t="shared" ca="1" si="58"/>
        <v/>
      </c>
      <c r="M220" s="54" t="str">
        <f t="shared" ca="1" si="59"/>
        <v/>
      </c>
      <c r="N220" s="158" t="str">
        <f t="shared" ca="1" si="60"/>
        <v/>
      </c>
      <c r="O220" s="54" t="str">
        <f t="shared" ca="1" si="61"/>
        <v/>
      </c>
      <c r="P220" s="54" t="str">
        <f t="shared" ca="1" si="62"/>
        <v/>
      </c>
      <c r="Q220" s="54" t="str">
        <f t="shared" ca="1" si="63"/>
        <v/>
      </c>
      <c r="R220" s="158" t="str">
        <f t="shared" ca="1" si="64"/>
        <v/>
      </c>
      <c r="S220" s="54" t="str">
        <f t="shared" ca="1" si="65"/>
        <v/>
      </c>
      <c r="T220" s="54" t="str">
        <f t="shared" ca="1" si="66"/>
        <v/>
      </c>
      <c r="U220" s="54" t="str">
        <f t="shared" ca="1" si="67"/>
        <v/>
      </c>
      <c r="V220" s="54" t="str">
        <f t="shared" ca="1" si="68"/>
        <v/>
      </c>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row>
    <row r="221" spans="1:46">
      <c r="A221" s="5"/>
      <c r="B221" s="39"/>
      <c r="C221" s="193"/>
      <c r="D221" s="2"/>
      <c r="E221" s="2"/>
      <c r="F221" s="68"/>
      <c r="G221" s="4" t="str">
        <f t="shared" si="69"/>
        <v/>
      </c>
      <c r="H221" s="5"/>
      <c r="I221" s="157">
        <f t="shared" si="56"/>
        <v>211</v>
      </c>
      <c r="J221" s="5"/>
      <c r="K221" s="54" t="str">
        <f t="shared" ca="1" si="57"/>
        <v/>
      </c>
      <c r="L221" s="54" t="str">
        <f t="shared" ca="1" si="58"/>
        <v/>
      </c>
      <c r="M221" s="54" t="str">
        <f t="shared" ca="1" si="59"/>
        <v/>
      </c>
      <c r="N221" s="158" t="str">
        <f t="shared" ca="1" si="60"/>
        <v/>
      </c>
      <c r="O221" s="54" t="str">
        <f t="shared" ca="1" si="61"/>
        <v/>
      </c>
      <c r="P221" s="54" t="str">
        <f t="shared" ca="1" si="62"/>
        <v/>
      </c>
      <c r="Q221" s="54" t="str">
        <f t="shared" ca="1" si="63"/>
        <v/>
      </c>
      <c r="R221" s="158" t="str">
        <f t="shared" ca="1" si="64"/>
        <v/>
      </c>
      <c r="S221" s="54" t="str">
        <f t="shared" ca="1" si="65"/>
        <v/>
      </c>
      <c r="T221" s="54" t="str">
        <f t="shared" ca="1" si="66"/>
        <v/>
      </c>
      <c r="U221" s="54" t="str">
        <f t="shared" ca="1" si="67"/>
        <v/>
      </c>
      <c r="V221" s="54" t="str">
        <f t="shared" ca="1" si="68"/>
        <v/>
      </c>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row>
    <row r="222" spans="1:46">
      <c r="A222" s="5"/>
      <c r="B222" s="39"/>
      <c r="C222" s="193"/>
      <c r="D222" s="2"/>
      <c r="E222" s="2"/>
      <c r="F222" s="68"/>
      <c r="G222" s="4" t="str">
        <f t="shared" si="69"/>
        <v/>
      </c>
      <c r="H222" s="5"/>
      <c r="I222" s="157">
        <f t="shared" si="56"/>
        <v>211</v>
      </c>
      <c r="J222" s="5"/>
      <c r="K222" s="54" t="str">
        <f t="shared" ca="1" si="57"/>
        <v/>
      </c>
      <c r="L222" s="54" t="str">
        <f t="shared" ca="1" si="58"/>
        <v/>
      </c>
      <c r="M222" s="54" t="str">
        <f t="shared" ca="1" si="59"/>
        <v/>
      </c>
      <c r="N222" s="158" t="str">
        <f t="shared" ca="1" si="60"/>
        <v/>
      </c>
      <c r="O222" s="54" t="str">
        <f t="shared" ca="1" si="61"/>
        <v/>
      </c>
      <c r="P222" s="54" t="str">
        <f t="shared" ca="1" si="62"/>
        <v/>
      </c>
      <c r="Q222" s="54" t="str">
        <f t="shared" ca="1" si="63"/>
        <v/>
      </c>
      <c r="R222" s="158" t="str">
        <f t="shared" ca="1" si="64"/>
        <v/>
      </c>
      <c r="S222" s="54" t="str">
        <f t="shared" ca="1" si="65"/>
        <v/>
      </c>
      <c r="T222" s="54" t="str">
        <f t="shared" ca="1" si="66"/>
        <v/>
      </c>
      <c r="U222" s="54" t="str">
        <f t="shared" ca="1" si="67"/>
        <v/>
      </c>
      <c r="V222" s="54" t="str">
        <f t="shared" ca="1" si="68"/>
        <v/>
      </c>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row>
    <row r="223" spans="1:46">
      <c r="A223" s="5"/>
      <c r="B223" s="39"/>
      <c r="C223" s="193"/>
      <c r="D223" s="2"/>
      <c r="E223" s="2"/>
      <c r="F223" s="68"/>
      <c r="G223" s="4" t="str">
        <f t="shared" si="69"/>
        <v/>
      </c>
      <c r="H223" s="5"/>
      <c r="I223" s="157">
        <f t="shared" si="56"/>
        <v>211</v>
      </c>
      <c r="J223" s="5"/>
      <c r="K223" s="54" t="str">
        <f t="shared" ca="1" si="57"/>
        <v/>
      </c>
      <c r="L223" s="54" t="str">
        <f t="shared" ca="1" si="58"/>
        <v/>
      </c>
      <c r="M223" s="54" t="str">
        <f t="shared" ca="1" si="59"/>
        <v/>
      </c>
      <c r="N223" s="158" t="str">
        <f t="shared" ca="1" si="60"/>
        <v/>
      </c>
      <c r="O223" s="54" t="str">
        <f t="shared" ca="1" si="61"/>
        <v/>
      </c>
      <c r="P223" s="54" t="str">
        <f t="shared" ca="1" si="62"/>
        <v/>
      </c>
      <c r="Q223" s="54" t="str">
        <f t="shared" ca="1" si="63"/>
        <v/>
      </c>
      <c r="R223" s="158" t="str">
        <f t="shared" ca="1" si="64"/>
        <v/>
      </c>
      <c r="S223" s="54" t="str">
        <f t="shared" ca="1" si="65"/>
        <v/>
      </c>
      <c r="T223" s="54" t="str">
        <f t="shared" ca="1" si="66"/>
        <v/>
      </c>
      <c r="U223" s="54" t="str">
        <f t="shared" ca="1" si="67"/>
        <v/>
      </c>
      <c r="V223" s="54" t="str">
        <f t="shared" ca="1" si="68"/>
        <v/>
      </c>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row>
    <row r="224" spans="1:46">
      <c r="A224" s="5"/>
      <c r="B224" s="39"/>
      <c r="C224" s="193"/>
      <c r="D224" s="2"/>
      <c r="E224" s="2"/>
      <c r="F224" s="68"/>
      <c r="G224" s="4" t="str">
        <f t="shared" si="69"/>
        <v/>
      </c>
      <c r="H224" s="5"/>
      <c r="I224" s="157">
        <f t="shared" si="56"/>
        <v>211</v>
      </c>
      <c r="J224" s="5"/>
      <c r="K224" s="54" t="str">
        <f t="shared" ca="1" si="57"/>
        <v/>
      </c>
      <c r="L224" s="54" t="str">
        <f t="shared" ca="1" si="58"/>
        <v/>
      </c>
      <c r="M224" s="54" t="str">
        <f t="shared" ca="1" si="59"/>
        <v/>
      </c>
      <c r="N224" s="158" t="str">
        <f t="shared" ca="1" si="60"/>
        <v/>
      </c>
      <c r="O224" s="54" t="str">
        <f t="shared" ca="1" si="61"/>
        <v/>
      </c>
      <c r="P224" s="54" t="str">
        <f t="shared" ca="1" si="62"/>
        <v/>
      </c>
      <c r="Q224" s="54" t="str">
        <f t="shared" ca="1" si="63"/>
        <v/>
      </c>
      <c r="R224" s="158" t="str">
        <f t="shared" ca="1" si="64"/>
        <v/>
      </c>
      <c r="S224" s="54" t="str">
        <f t="shared" ca="1" si="65"/>
        <v/>
      </c>
      <c r="T224" s="54" t="str">
        <f t="shared" ca="1" si="66"/>
        <v/>
      </c>
      <c r="U224" s="54" t="str">
        <f t="shared" ca="1" si="67"/>
        <v/>
      </c>
      <c r="V224" s="54" t="str">
        <f t="shared" ca="1" si="68"/>
        <v/>
      </c>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row>
    <row r="225" spans="1:46">
      <c r="A225" s="5"/>
      <c r="B225" s="39"/>
      <c r="C225" s="193"/>
      <c r="D225" s="2"/>
      <c r="E225" s="2"/>
      <c r="F225" s="68"/>
      <c r="G225" s="4" t="str">
        <f t="shared" si="69"/>
        <v/>
      </c>
      <c r="H225" s="5"/>
      <c r="I225" s="157">
        <f t="shared" si="56"/>
        <v>211</v>
      </c>
      <c r="J225" s="5"/>
      <c r="K225" s="54" t="str">
        <f t="shared" ca="1" si="57"/>
        <v/>
      </c>
      <c r="L225" s="54" t="str">
        <f t="shared" ca="1" si="58"/>
        <v/>
      </c>
      <c r="M225" s="54" t="str">
        <f t="shared" ca="1" si="59"/>
        <v/>
      </c>
      <c r="N225" s="158" t="str">
        <f t="shared" ca="1" si="60"/>
        <v/>
      </c>
      <c r="O225" s="54" t="str">
        <f t="shared" ca="1" si="61"/>
        <v/>
      </c>
      <c r="P225" s="54" t="str">
        <f t="shared" ca="1" si="62"/>
        <v/>
      </c>
      <c r="Q225" s="54" t="str">
        <f t="shared" ca="1" si="63"/>
        <v/>
      </c>
      <c r="R225" s="158" t="str">
        <f t="shared" ca="1" si="64"/>
        <v/>
      </c>
      <c r="S225" s="54" t="str">
        <f t="shared" ca="1" si="65"/>
        <v/>
      </c>
      <c r="T225" s="54" t="str">
        <f t="shared" ca="1" si="66"/>
        <v/>
      </c>
      <c r="U225" s="54" t="str">
        <f t="shared" ca="1" si="67"/>
        <v/>
      </c>
      <c r="V225" s="54" t="str">
        <f t="shared" ca="1" si="68"/>
        <v/>
      </c>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row>
    <row r="226" spans="1:46">
      <c r="A226" s="5"/>
      <c r="B226" s="39"/>
      <c r="C226" s="193"/>
      <c r="D226" s="2"/>
      <c r="E226" s="2"/>
      <c r="F226" s="68"/>
      <c r="G226" s="4" t="str">
        <f t="shared" si="69"/>
        <v/>
      </c>
      <c r="H226" s="5"/>
      <c r="I226" s="157">
        <f t="shared" si="56"/>
        <v>211</v>
      </c>
      <c r="J226" s="5"/>
      <c r="K226" s="54" t="str">
        <f t="shared" ca="1" si="57"/>
        <v/>
      </c>
      <c r="L226" s="54" t="str">
        <f t="shared" ca="1" si="58"/>
        <v/>
      </c>
      <c r="M226" s="54" t="str">
        <f t="shared" ca="1" si="59"/>
        <v/>
      </c>
      <c r="N226" s="158" t="str">
        <f t="shared" ca="1" si="60"/>
        <v/>
      </c>
      <c r="O226" s="54" t="str">
        <f t="shared" ca="1" si="61"/>
        <v/>
      </c>
      <c r="P226" s="54" t="str">
        <f t="shared" ca="1" si="62"/>
        <v/>
      </c>
      <c r="Q226" s="54" t="str">
        <f t="shared" ca="1" si="63"/>
        <v/>
      </c>
      <c r="R226" s="158" t="str">
        <f t="shared" ca="1" si="64"/>
        <v/>
      </c>
      <c r="S226" s="54" t="str">
        <f t="shared" ca="1" si="65"/>
        <v/>
      </c>
      <c r="T226" s="54" t="str">
        <f t="shared" ca="1" si="66"/>
        <v/>
      </c>
      <c r="U226" s="54" t="str">
        <f t="shared" ca="1" si="67"/>
        <v/>
      </c>
      <c r="V226" s="54" t="str">
        <f t="shared" ca="1" si="68"/>
        <v/>
      </c>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row>
    <row r="227" spans="1:46">
      <c r="A227" s="5"/>
      <c r="B227" s="39"/>
      <c r="C227" s="193"/>
      <c r="D227" s="2"/>
      <c r="E227" s="2"/>
      <c r="F227" s="68"/>
      <c r="G227" s="4" t="str">
        <f t="shared" si="69"/>
        <v/>
      </c>
      <c r="H227" s="5"/>
      <c r="I227" s="157">
        <f t="shared" si="56"/>
        <v>211</v>
      </c>
      <c r="J227" s="5"/>
      <c r="K227" s="54" t="str">
        <f t="shared" ca="1" si="57"/>
        <v/>
      </c>
      <c r="L227" s="54" t="str">
        <f t="shared" ca="1" si="58"/>
        <v/>
      </c>
      <c r="M227" s="54" t="str">
        <f t="shared" ca="1" si="59"/>
        <v/>
      </c>
      <c r="N227" s="158" t="str">
        <f t="shared" ca="1" si="60"/>
        <v/>
      </c>
      <c r="O227" s="54" t="str">
        <f t="shared" ca="1" si="61"/>
        <v/>
      </c>
      <c r="P227" s="54" t="str">
        <f t="shared" ca="1" si="62"/>
        <v/>
      </c>
      <c r="Q227" s="54" t="str">
        <f t="shared" ca="1" si="63"/>
        <v/>
      </c>
      <c r="R227" s="158" t="str">
        <f t="shared" ca="1" si="64"/>
        <v/>
      </c>
      <c r="S227" s="54" t="str">
        <f t="shared" ca="1" si="65"/>
        <v/>
      </c>
      <c r="T227" s="54" t="str">
        <f t="shared" ca="1" si="66"/>
        <v/>
      </c>
      <c r="U227" s="54" t="str">
        <f t="shared" ca="1" si="67"/>
        <v/>
      </c>
      <c r="V227" s="54" t="str">
        <f t="shared" ca="1" si="68"/>
        <v/>
      </c>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row>
    <row r="228" spans="1:46">
      <c r="A228" s="5"/>
      <c r="B228" s="39"/>
      <c r="C228" s="193"/>
      <c r="D228" s="2"/>
      <c r="E228" s="2"/>
      <c r="F228" s="68"/>
      <c r="G228" s="4" t="str">
        <f t="shared" si="69"/>
        <v/>
      </c>
      <c r="H228" s="5"/>
      <c r="I228" s="157">
        <f t="shared" si="56"/>
        <v>211</v>
      </c>
      <c r="J228" s="5"/>
      <c r="K228" s="54" t="str">
        <f t="shared" ca="1" si="57"/>
        <v/>
      </c>
      <c r="L228" s="54" t="str">
        <f t="shared" ca="1" si="58"/>
        <v/>
      </c>
      <c r="M228" s="54" t="str">
        <f t="shared" ca="1" si="59"/>
        <v/>
      </c>
      <c r="N228" s="158" t="str">
        <f t="shared" ca="1" si="60"/>
        <v/>
      </c>
      <c r="O228" s="54" t="str">
        <f t="shared" ca="1" si="61"/>
        <v/>
      </c>
      <c r="P228" s="54" t="str">
        <f t="shared" ca="1" si="62"/>
        <v/>
      </c>
      <c r="Q228" s="54" t="str">
        <f t="shared" ca="1" si="63"/>
        <v/>
      </c>
      <c r="R228" s="158" t="str">
        <f t="shared" ca="1" si="64"/>
        <v/>
      </c>
      <c r="S228" s="54" t="str">
        <f t="shared" ca="1" si="65"/>
        <v/>
      </c>
      <c r="T228" s="54" t="str">
        <f t="shared" ca="1" si="66"/>
        <v/>
      </c>
      <c r="U228" s="54" t="str">
        <f t="shared" ca="1" si="67"/>
        <v/>
      </c>
      <c r="V228" s="54" t="str">
        <f t="shared" ca="1" si="68"/>
        <v/>
      </c>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row>
    <row r="229" spans="1:46">
      <c r="A229" s="5"/>
      <c r="B229" s="39"/>
      <c r="C229" s="193"/>
      <c r="D229" s="2"/>
      <c r="E229" s="2"/>
      <c r="F229" s="68"/>
      <c r="G229" s="4" t="str">
        <f t="shared" si="69"/>
        <v/>
      </c>
      <c r="H229" s="5"/>
      <c r="I229" s="157">
        <f t="shared" si="56"/>
        <v>211</v>
      </c>
      <c r="J229" s="5"/>
      <c r="K229" s="54" t="str">
        <f t="shared" ca="1" si="57"/>
        <v/>
      </c>
      <c r="L229" s="54" t="str">
        <f t="shared" ca="1" si="58"/>
        <v/>
      </c>
      <c r="M229" s="54" t="str">
        <f t="shared" ca="1" si="59"/>
        <v/>
      </c>
      <c r="N229" s="158" t="str">
        <f t="shared" ca="1" si="60"/>
        <v/>
      </c>
      <c r="O229" s="54" t="str">
        <f t="shared" ca="1" si="61"/>
        <v/>
      </c>
      <c r="P229" s="54" t="str">
        <f t="shared" ca="1" si="62"/>
        <v/>
      </c>
      <c r="Q229" s="54" t="str">
        <f t="shared" ca="1" si="63"/>
        <v/>
      </c>
      <c r="R229" s="158" t="str">
        <f t="shared" ca="1" si="64"/>
        <v/>
      </c>
      <c r="S229" s="54" t="str">
        <f t="shared" ca="1" si="65"/>
        <v/>
      </c>
      <c r="T229" s="54" t="str">
        <f t="shared" ca="1" si="66"/>
        <v/>
      </c>
      <c r="U229" s="54" t="str">
        <f t="shared" ca="1" si="67"/>
        <v/>
      </c>
      <c r="V229" s="54" t="str">
        <f t="shared" ca="1" si="68"/>
        <v/>
      </c>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row>
    <row r="230" spans="1:46">
      <c r="A230" s="5"/>
      <c r="B230" s="39"/>
      <c r="C230" s="193"/>
      <c r="D230" s="2"/>
      <c r="E230" s="2"/>
      <c r="F230" s="68"/>
      <c r="G230" s="4" t="str">
        <f t="shared" si="69"/>
        <v/>
      </c>
      <c r="H230" s="5"/>
      <c r="I230" s="157">
        <f t="shared" si="56"/>
        <v>211</v>
      </c>
      <c r="J230" s="5"/>
      <c r="K230" s="54" t="str">
        <f t="shared" ca="1" si="57"/>
        <v/>
      </c>
      <c r="L230" s="54" t="str">
        <f t="shared" ca="1" si="58"/>
        <v/>
      </c>
      <c r="M230" s="54" t="str">
        <f t="shared" ca="1" si="59"/>
        <v/>
      </c>
      <c r="N230" s="158" t="str">
        <f t="shared" ca="1" si="60"/>
        <v/>
      </c>
      <c r="O230" s="54" t="str">
        <f t="shared" ca="1" si="61"/>
        <v/>
      </c>
      <c r="P230" s="54" t="str">
        <f t="shared" ca="1" si="62"/>
        <v/>
      </c>
      <c r="Q230" s="54" t="str">
        <f t="shared" ca="1" si="63"/>
        <v/>
      </c>
      <c r="R230" s="158" t="str">
        <f t="shared" ca="1" si="64"/>
        <v/>
      </c>
      <c r="S230" s="54" t="str">
        <f t="shared" ca="1" si="65"/>
        <v/>
      </c>
      <c r="T230" s="54" t="str">
        <f t="shared" ca="1" si="66"/>
        <v/>
      </c>
      <c r="U230" s="54" t="str">
        <f t="shared" ca="1" si="67"/>
        <v/>
      </c>
      <c r="V230" s="54" t="str">
        <f t="shared" ca="1" si="68"/>
        <v/>
      </c>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row>
    <row r="231" spans="1:46">
      <c r="A231" s="5"/>
      <c r="B231" s="39"/>
      <c r="C231" s="194"/>
      <c r="D231" s="34"/>
      <c r="E231" s="34"/>
      <c r="F231" s="69"/>
      <c r="G231" s="4" t="str">
        <f t="shared" si="69"/>
        <v/>
      </c>
      <c r="H231" s="5"/>
      <c r="I231" s="157">
        <f t="shared" si="56"/>
        <v>211</v>
      </c>
      <c r="J231" s="5"/>
      <c r="K231" s="54" t="str">
        <f t="shared" ca="1" si="57"/>
        <v/>
      </c>
      <c r="L231" s="54" t="str">
        <f t="shared" ca="1" si="58"/>
        <v/>
      </c>
      <c r="M231" s="54" t="str">
        <f t="shared" ca="1" si="59"/>
        <v/>
      </c>
      <c r="N231" s="158" t="str">
        <f t="shared" ca="1" si="60"/>
        <v/>
      </c>
      <c r="O231" s="54" t="str">
        <f t="shared" ca="1" si="61"/>
        <v/>
      </c>
      <c r="P231" s="54" t="str">
        <f t="shared" ca="1" si="62"/>
        <v/>
      </c>
      <c r="Q231" s="54" t="str">
        <f t="shared" ca="1" si="63"/>
        <v/>
      </c>
      <c r="R231" s="158" t="str">
        <f t="shared" ca="1" si="64"/>
        <v/>
      </c>
      <c r="S231" s="54" t="str">
        <f t="shared" ca="1" si="65"/>
        <v/>
      </c>
      <c r="T231" s="54" t="str">
        <f t="shared" ca="1" si="66"/>
        <v/>
      </c>
      <c r="U231" s="54" t="str">
        <f t="shared" ca="1" si="67"/>
        <v/>
      </c>
      <c r="V231" s="54" t="str">
        <f t="shared" ca="1" si="68"/>
        <v/>
      </c>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row>
    <row r="232" spans="1:46">
      <c r="A232" s="5"/>
      <c r="B232" s="39"/>
      <c r="C232" s="194"/>
      <c r="D232" s="34"/>
      <c r="E232" s="34"/>
      <c r="F232" s="69"/>
      <c r="G232" s="4" t="str">
        <f t="shared" si="69"/>
        <v/>
      </c>
      <c r="H232" s="5"/>
      <c r="I232" s="157">
        <f t="shared" si="56"/>
        <v>211</v>
      </c>
      <c r="J232" s="5"/>
      <c r="K232" s="54" t="str">
        <f t="shared" ca="1" si="57"/>
        <v/>
      </c>
      <c r="L232" s="54" t="str">
        <f t="shared" ca="1" si="58"/>
        <v/>
      </c>
      <c r="M232" s="54" t="str">
        <f t="shared" ca="1" si="59"/>
        <v/>
      </c>
      <c r="N232" s="158" t="str">
        <f t="shared" ca="1" si="60"/>
        <v/>
      </c>
      <c r="O232" s="54" t="str">
        <f t="shared" ca="1" si="61"/>
        <v/>
      </c>
      <c r="P232" s="54" t="str">
        <f t="shared" ca="1" si="62"/>
        <v/>
      </c>
      <c r="Q232" s="54" t="str">
        <f t="shared" ca="1" si="63"/>
        <v/>
      </c>
      <c r="R232" s="158" t="str">
        <f t="shared" ca="1" si="64"/>
        <v/>
      </c>
      <c r="S232" s="54" t="str">
        <f t="shared" ca="1" si="65"/>
        <v/>
      </c>
      <c r="T232" s="54" t="str">
        <f t="shared" ca="1" si="66"/>
        <v/>
      </c>
      <c r="U232" s="54" t="str">
        <f t="shared" ca="1" si="67"/>
        <v/>
      </c>
      <c r="V232" s="54" t="str">
        <f t="shared" ca="1" si="68"/>
        <v/>
      </c>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row>
    <row r="233" spans="1:46">
      <c r="A233" s="5"/>
      <c r="B233" s="39"/>
      <c r="C233" s="194"/>
      <c r="D233" s="34"/>
      <c r="E233" s="34"/>
      <c r="F233" s="69"/>
      <c r="G233" s="4" t="str">
        <f t="shared" si="69"/>
        <v/>
      </c>
      <c r="H233" s="5"/>
      <c r="I233" s="157">
        <f t="shared" si="56"/>
        <v>211</v>
      </c>
      <c r="J233" s="5"/>
      <c r="K233" s="54" t="str">
        <f t="shared" ca="1" si="57"/>
        <v/>
      </c>
      <c r="L233" s="54" t="str">
        <f t="shared" ca="1" si="58"/>
        <v/>
      </c>
      <c r="M233" s="54" t="str">
        <f t="shared" ca="1" si="59"/>
        <v/>
      </c>
      <c r="N233" s="158" t="str">
        <f t="shared" ca="1" si="60"/>
        <v/>
      </c>
      <c r="O233" s="54" t="str">
        <f t="shared" ca="1" si="61"/>
        <v/>
      </c>
      <c r="P233" s="54" t="str">
        <f t="shared" ca="1" si="62"/>
        <v/>
      </c>
      <c r="Q233" s="54" t="str">
        <f t="shared" ca="1" si="63"/>
        <v/>
      </c>
      <c r="R233" s="158" t="str">
        <f t="shared" ca="1" si="64"/>
        <v/>
      </c>
      <c r="S233" s="54" t="str">
        <f t="shared" ca="1" si="65"/>
        <v/>
      </c>
      <c r="T233" s="54" t="str">
        <f t="shared" ca="1" si="66"/>
        <v/>
      </c>
      <c r="U233" s="54" t="str">
        <f t="shared" ca="1" si="67"/>
        <v/>
      </c>
      <c r="V233" s="54" t="str">
        <f t="shared" ca="1" si="68"/>
        <v/>
      </c>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row>
    <row r="234" spans="1:46">
      <c r="A234" s="5"/>
      <c r="B234" s="39"/>
      <c r="C234" s="194"/>
      <c r="D234" s="34"/>
      <c r="E234" s="34"/>
      <c r="F234" s="69"/>
      <c r="G234" s="4" t="str">
        <f t="shared" si="69"/>
        <v/>
      </c>
      <c r="H234" s="5"/>
      <c r="I234" s="157">
        <f t="shared" si="56"/>
        <v>211</v>
      </c>
      <c r="J234" s="5"/>
      <c r="K234" s="54" t="str">
        <f t="shared" ca="1" si="57"/>
        <v/>
      </c>
      <c r="L234" s="54" t="str">
        <f t="shared" ca="1" si="58"/>
        <v/>
      </c>
      <c r="M234" s="54" t="str">
        <f t="shared" ca="1" si="59"/>
        <v/>
      </c>
      <c r="N234" s="158" t="str">
        <f t="shared" ca="1" si="60"/>
        <v/>
      </c>
      <c r="O234" s="54" t="str">
        <f t="shared" ca="1" si="61"/>
        <v/>
      </c>
      <c r="P234" s="54" t="str">
        <f t="shared" ca="1" si="62"/>
        <v/>
      </c>
      <c r="Q234" s="54" t="str">
        <f t="shared" ca="1" si="63"/>
        <v/>
      </c>
      <c r="R234" s="158" t="str">
        <f t="shared" ca="1" si="64"/>
        <v/>
      </c>
      <c r="S234" s="54" t="str">
        <f t="shared" ca="1" si="65"/>
        <v/>
      </c>
      <c r="T234" s="54" t="str">
        <f t="shared" ca="1" si="66"/>
        <v/>
      </c>
      <c r="U234" s="54" t="str">
        <f t="shared" ca="1" si="67"/>
        <v/>
      </c>
      <c r="V234" s="54" t="str">
        <f t="shared" ca="1" si="68"/>
        <v/>
      </c>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row>
    <row r="235" spans="1:46">
      <c r="A235" s="5"/>
      <c r="B235" s="39"/>
      <c r="C235" s="194"/>
      <c r="D235" s="34"/>
      <c r="E235" s="34"/>
      <c r="F235" s="69"/>
      <c r="G235" s="4" t="str">
        <f t="shared" si="69"/>
        <v/>
      </c>
      <c r="H235" s="5"/>
      <c r="I235" s="157">
        <f t="shared" si="56"/>
        <v>211</v>
      </c>
      <c r="J235" s="5"/>
      <c r="K235" s="54" t="str">
        <f t="shared" ca="1" si="57"/>
        <v/>
      </c>
      <c r="L235" s="54" t="str">
        <f t="shared" ca="1" si="58"/>
        <v/>
      </c>
      <c r="M235" s="54" t="str">
        <f t="shared" ca="1" si="59"/>
        <v/>
      </c>
      <c r="N235" s="158" t="str">
        <f t="shared" ca="1" si="60"/>
        <v/>
      </c>
      <c r="O235" s="54" t="str">
        <f t="shared" ca="1" si="61"/>
        <v/>
      </c>
      <c r="P235" s="54" t="str">
        <f t="shared" ca="1" si="62"/>
        <v/>
      </c>
      <c r="Q235" s="54" t="str">
        <f t="shared" ca="1" si="63"/>
        <v/>
      </c>
      <c r="R235" s="158" t="str">
        <f t="shared" ca="1" si="64"/>
        <v/>
      </c>
      <c r="S235" s="54" t="str">
        <f t="shared" ca="1" si="65"/>
        <v/>
      </c>
      <c r="T235" s="54" t="str">
        <f t="shared" ca="1" si="66"/>
        <v/>
      </c>
      <c r="U235" s="54" t="str">
        <f t="shared" ca="1" si="67"/>
        <v/>
      </c>
      <c r="V235" s="54" t="str">
        <f t="shared" ca="1" si="68"/>
        <v/>
      </c>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row>
    <row r="236" spans="1:46">
      <c r="A236" s="5"/>
      <c r="B236" s="39"/>
      <c r="C236" s="194"/>
      <c r="D236" s="34"/>
      <c r="E236" s="34"/>
      <c r="F236" s="69"/>
      <c r="G236" s="4" t="str">
        <f t="shared" si="69"/>
        <v/>
      </c>
      <c r="H236" s="5"/>
      <c r="I236" s="157"/>
      <c r="J236" s="5"/>
      <c r="K236" s="54" t="str">
        <f t="shared" ca="1" si="57"/>
        <v/>
      </c>
      <c r="L236" s="54" t="str">
        <f t="shared" ca="1" si="58"/>
        <v/>
      </c>
      <c r="M236" s="54" t="str">
        <f t="shared" ca="1" si="59"/>
        <v/>
      </c>
      <c r="N236" s="158" t="str">
        <f t="shared" ca="1" si="60"/>
        <v/>
      </c>
      <c r="O236" s="54" t="str">
        <f t="shared" ca="1" si="61"/>
        <v/>
      </c>
      <c r="P236" s="54" t="str">
        <f t="shared" ca="1" si="62"/>
        <v/>
      </c>
      <c r="Q236" s="54" t="str">
        <f t="shared" ca="1" si="63"/>
        <v/>
      </c>
      <c r="R236" s="158" t="str">
        <f t="shared" ca="1" si="64"/>
        <v/>
      </c>
      <c r="S236" s="54" t="str">
        <f t="shared" ca="1" si="65"/>
        <v/>
      </c>
      <c r="T236" s="54" t="str">
        <f t="shared" ca="1" si="66"/>
        <v/>
      </c>
      <c r="U236" s="54" t="str">
        <f t="shared" ca="1" si="67"/>
        <v/>
      </c>
      <c r="V236" s="54" t="str">
        <f t="shared" ca="1" si="68"/>
        <v/>
      </c>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row>
    <row r="237" spans="1:46">
      <c r="A237" s="5"/>
      <c r="B237" s="39"/>
      <c r="C237" s="194"/>
      <c r="D237" s="34"/>
      <c r="E237" s="34"/>
      <c r="F237" s="69"/>
      <c r="G237" s="4" t="str">
        <f t="shared" si="69"/>
        <v/>
      </c>
      <c r="H237" s="5"/>
      <c r="I237" s="157"/>
      <c r="J237" s="5"/>
      <c r="K237" s="54" t="str">
        <f t="shared" ca="1" si="57"/>
        <v/>
      </c>
      <c r="L237" s="54" t="str">
        <f t="shared" ca="1" si="58"/>
        <v/>
      </c>
      <c r="M237" s="54" t="str">
        <f t="shared" ca="1" si="59"/>
        <v/>
      </c>
      <c r="N237" s="158" t="str">
        <f t="shared" ca="1" si="60"/>
        <v/>
      </c>
      <c r="O237" s="54" t="str">
        <f t="shared" ca="1" si="61"/>
        <v/>
      </c>
      <c r="P237" s="54" t="str">
        <f t="shared" ca="1" si="62"/>
        <v/>
      </c>
      <c r="Q237" s="54" t="str">
        <f t="shared" ca="1" si="63"/>
        <v/>
      </c>
      <c r="R237" s="158" t="str">
        <f t="shared" ca="1" si="64"/>
        <v/>
      </c>
      <c r="S237" s="54" t="str">
        <f t="shared" ca="1" si="65"/>
        <v/>
      </c>
      <c r="T237" s="54" t="str">
        <f t="shared" ca="1" si="66"/>
        <v/>
      </c>
      <c r="U237" s="54" t="str">
        <f t="shared" ca="1" si="67"/>
        <v/>
      </c>
      <c r="V237" s="54" t="str">
        <f t="shared" ca="1" si="68"/>
        <v/>
      </c>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row>
    <row r="238" spans="1:46">
      <c r="A238" s="5"/>
      <c r="B238" s="39"/>
      <c r="C238" s="194"/>
      <c r="D238" s="34"/>
      <c r="E238" s="34"/>
      <c r="F238" s="69"/>
      <c r="G238" s="4" t="str">
        <f t="shared" si="69"/>
        <v/>
      </c>
      <c r="H238" s="5"/>
      <c r="I238" s="157"/>
      <c r="J238" s="5"/>
      <c r="K238" s="54" t="str">
        <f t="shared" ca="1" si="57"/>
        <v/>
      </c>
      <c r="L238" s="54" t="str">
        <f t="shared" ca="1" si="58"/>
        <v/>
      </c>
      <c r="M238" s="54" t="str">
        <f t="shared" ca="1" si="59"/>
        <v/>
      </c>
      <c r="N238" s="158" t="str">
        <f t="shared" ca="1" si="60"/>
        <v/>
      </c>
      <c r="O238" s="54" t="str">
        <f t="shared" ca="1" si="61"/>
        <v/>
      </c>
      <c r="P238" s="54" t="str">
        <f t="shared" ca="1" si="62"/>
        <v/>
      </c>
      <c r="Q238" s="54" t="str">
        <f t="shared" ca="1" si="63"/>
        <v/>
      </c>
      <c r="R238" s="158" t="str">
        <f t="shared" ca="1" si="64"/>
        <v/>
      </c>
      <c r="S238" s="54" t="str">
        <f t="shared" ca="1" si="65"/>
        <v/>
      </c>
      <c r="T238" s="54" t="str">
        <f t="shared" ca="1" si="66"/>
        <v/>
      </c>
      <c r="U238" s="54" t="str">
        <f t="shared" ca="1" si="67"/>
        <v/>
      </c>
      <c r="V238" s="54" t="str">
        <f t="shared" ca="1" si="68"/>
        <v/>
      </c>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row>
    <row r="239" spans="1:46">
      <c r="A239" s="5"/>
      <c r="B239" s="39"/>
      <c r="C239" s="194"/>
      <c r="D239" s="34"/>
      <c r="E239" s="34"/>
      <c r="F239" s="69"/>
      <c r="G239" s="4" t="str">
        <f t="shared" si="69"/>
        <v/>
      </c>
      <c r="H239" s="5"/>
      <c r="I239" s="157"/>
      <c r="J239" s="5"/>
      <c r="K239" s="54" t="str">
        <f t="shared" ca="1" si="57"/>
        <v/>
      </c>
      <c r="L239" s="54" t="str">
        <f t="shared" ca="1" si="58"/>
        <v/>
      </c>
      <c r="M239" s="54" t="str">
        <f t="shared" ca="1" si="59"/>
        <v/>
      </c>
      <c r="N239" s="158" t="str">
        <f t="shared" ca="1" si="60"/>
        <v/>
      </c>
      <c r="O239" s="54" t="str">
        <f t="shared" ca="1" si="61"/>
        <v/>
      </c>
      <c r="P239" s="54" t="str">
        <f t="shared" ca="1" si="62"/>
        <v/>
      </c>
      <c r="Q239" s="54" t="str">
        <f t="shared" ca="1" si="63"/>
        <v/>
      </c>
      <c r="R239" s="158" t="str">
        <f t="shared" ca="1" si="64"/>
        <v/>
      </c>
      <c r="S239" s="54" t="str">
        <f t="shared" ca="1" si="65"/>
        <v/>
      </c>
      <c r="T239" s="54" t="str">
        <f t="shared" ca="1" si="66"/>
        <v/>
      </c>
      <c r="U239" s="54" t="str">
        <f t="shared" ca="1" si="67"/>
        <v/>
      </c>
      <c r="V239" s="54" t="str">
        <f t="shared" ca="1" si="68"/>
        <v/>
      </c>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row>
    <row r="240" spans="1:46">
      <c r="A240" s="5"/>
      <c r="B240" s="39"/>
      <c r="C240" s="194"/>
      <c r="D240" s="34"/>
      <c r="E240" s="34"/>
      <c r="F240" s="69"/>
      <c r="G240" s="4" t="str">
        <f t="shared" si="69"/>
        <v/>
      </c>
      <c r="H240" s="5"/>
      <c r="I240" s="157"/>
      <c r="J240" s="5"/>
      <c r="K240" s="54" t="str">
        <f t="shared" ca="1" si="57"/>
        <v/>
      </c>
      <c r="L240" s="54" t="str">
        <f t="shared" ca="1" si="58"/>
        <v/>
      </c>
      <c r="M240" s="54" t="str">
        <f t="shared" ca="1" si="59"/>
        <v/>
      </c>
      <c r="N240" s="158" t="str">
        <f t="shared" ca="1" si="60"/>
        <v/>
      </c>
      <c r="O240" s="54" t="str">
        <f t="shared" ca="1" si="61"/>
        <v/>
      </c>
      <c r="P240" s="54" t="str">
        <f t="shared" ca="1" si="62"/>
        <v/>
      </c>
      <c r="Q240" s="54" t="str">
        <f t="shared" ca="1" si="63"/>
        <v/>
      </c>
      <c r="R240" s="158" t="str">
        <f t="shared" ca="1" si="64"/>
        <v/>
      </c>
      <c r="S240" s="54" t="str">
        <f t="shared" ca="1" si="65"/>
        <v/>
      </c>
      <c r="T240" s="54" t="str">
        <f t="shared" ca="1" si="66"/>
        <v/>
      </c>
      <c r="U240" s="54" t="str">
        <f t="shared" ca="1" si="67"/>
        <v/>
      </c>
      <c r="V240" s="54" t="str">
        <f t="shared" ca="1" si="68"/>
        <v/>
      </c>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row>
    <row r="241" spans="1:46" ht="15" thickBot="1">
      <c r="A241" s="5"/>
      <c r="B241" s="40"/>
      <c r="C241" s="195"/>
      <c r="D241" s="182"/>
      <c r="E241" s="182"/>
      <c r="F241" s="183"/>
      <c r="G241" s="184" t="str">
        <f t="shared" si="69"/>
        <v/>
      </c>
      <c r="H241" s="5"/>
      <c r="I241" s="157"/>
      <c r="J241" s="5"/>
      <c r="K241" s="54" t="str">
        <f t="shared" ca="1" si="57"/>
        <v/>
      </c>
      <c r="L241" s="54" t="str">
        <f t="shared" ca="1" si="58"/>
        <v/>
      </c>
      <c r="M241" s="54" t="str">
        <f t="shared" ca="1" si="59"/>
        <v/>
      </c>
      <c r="N241" s="158" t="str">
        <f t="shared" ca="1" si="60"/>
        <v/>
      </c>
      <c r="O241" s="54" t="str">
        <f t="shared" ca="1" si="61"/>
        <v/>
      </c>
      <c r="P241" s="54" t="str">
        <f t="shared" ca="1" si="62"/>
        <v/>
      </c>
      <c r="Q241" s="54" t="str">
        <f t="shared" ca="1" si="63"/>
        <v/>
      </c>
      <c r="R241" s="158" t="str">
        <f t="shared" ca="1" si="64"/>
        <v/>
      </c>
      <c r="S241" s="54" t="str">
        <f t="shared" ca="1" si="65"/>
        <v/>
      </c>
      <c r="T241" s="54" t="str">
        <f t="shared" ca="1" si="66"/>
        <v/>
      </c>
      <c r="U241" s="54" t="str">
        <f t="shared" ca="1" si="67"/>
        <v/>
      </c>
      <c r="V241" s="54" t="str">
        <f t="shared" ca="1" si="68"/>
        <v/>
      </c>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row>
    <row r="242" spans="1:46" ht="15" thickBot="1">
      <c r="A242" s="5"/>
      <c r="B242" s="5"/>
      <c r="C242" s="5"/>
      <c r="D242" s="5"/>
      <c r="E242" s="223" t="s">
        <v>3</v>
      </c>
      <c r="F242" s="224"/>
      <c r="G242" s="181">
        <f ca="1">SUM(G217:G241)</f>
        <v>0</v>
      </c>
      <c r="H242" s="5"/>
      <c r="I242" s="157"/>
      <c r="J242" s="5"/>
      <c r="K242" s="5"/>
      <c r="L242" s="5"/>
      <c r="M242" s="5"/>
      <c r="N242" s="31"/>
      <c r="O242" s="5"/>
      <c r="P242" s="5"/>
      <c r="Q242" s="5"/>
      <c r="R242" s="31"/>
      <c r="S242" s="5"/>
      <c r="T242" s="71"/>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row>
    <row r="243" spans="1:46" ht="90" customHeight="1" thickBot="1">
      <c r="A243" s="5"/>
      <c r="B243" s="55" t="s">
        <v>5</v>
      </c>
      <c r="C243" s="221"/>
      <c r="D243" s="222"/>
      <c r="E243" s="178"/>
      <c r="F243" s="227" t="s">
        <v>129</v>
      </c>
      <c r="G243" s="228"/>
      <c r="H243" s="5"/>
      <c r="I243" s="157"/>
      <c r="J243" s="5"/>
      <c r="K243" s="5"/>
      <c r="L243" s="5"/>
      <c r="M243" s="5"/>
      <c r="N243" s="31"/>
      <c r="O243" s="5"/>
      <c r="P243" s="5"/>
      <c r="Q243" s="5"/>
      <c r="R243" s="31"/>
      <c r="S243" s="5"/>
      <c r="T243" s="71"/>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row>
    <row r="244" spans="1:46" ht="73.2" customHeight="1" thickBot="1">
      <c r="A244" s="5"/>
      <c r="B244" s="55" t="s">
        <v>26</v>
      </c>
      <c r="C244" s="215" t="str">
        <f>IF($F$11="","",$F$11)</f>
        <v/>
      </c>
      <c r="D244" s="216"/>
      <c r="E244" s="177" t="str">
        <f>IF(E243="","",IF(E243=1,0.5%,1%))</f>
        <v/>
      </c>
      <c r="F244" s="176" t="s">
        <v>119</v>
      </c>
      <c r="G244" s="56" t="str">
        <f>IF(OR(C244="",E243=""),"",C244*E244)</f>
        <v/>
      </c>
      <c r="H244" s="5"/>
      <c r="I244" s="157"/>
      <c r="J244" s="5"/>
      <c r="K244" s="5"/>
      <c r="L244" s="5"/>
      <c r="M244" s="5"/>
      <c r="N244" s="31"/>
      <c r="O244" s="5"/>
      <c r="P244" s="5"/>
      <c r="Q244" s="5"/>
      <c r="R244" s="31"/>
      <c r="S244" s="5"/>
      <c r="T244" s="71"/>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row>
    <row r="245" spans="1:46" ht="15.6">
      <c r="A245" s="5"/>
      <c r="B245" s="5"/>
      <c r="C245" s="175" t="s">
        <v>120</v>
      </c>
      <c r="D245" s="179" t="str">
        <f>E244</f>
        <v/>
      </c>
      <c r="E245" s="205" t="s">
        <v>121</v>
      </c>
      <c r="F245" s="206"/>
      <c r="G245" s="217" t="str">
        <f>IF(AND(C243="",C244=""),"",IF(AND(C243&lt;E243,C244=""),"nein, keine Gleitung möglich",IF(AND(C243&gt;E243,C244=""),"bitte noch geschätze Auftragssumme eintragen",IF(AND(G242&gt;G244,C243=""),"bitte noch Zeitraum eintragen",IF(OR(C243&lt;E243,G242&lt;G244),"nein, keine Gleitung möglich","ja =&gt; Aufnahme im Fb 225")))))</f>
        <v/>
      </c>
      <c r="H245" s="5"/>
      <c r="I245" s="157"/>
      <c r="J245" s="5"/>
      <c r="K245" s="5"/>
      <c r="L245" s="5"/>
      <c r="M245" s="5"/>
      <c r="N245" s="31"/>
      <c r="O245" s="5"/>
      <c r="P245" s="5"/>
      <c r="Q245" s="5"/>
      <c r="R245" s="31"/>
      <c r="S245" s="5"/>
      <c r="T245" s="71"/>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row>
    <row r="246" spans="1:46" ht="16.2" customHeight="1" thickBot="1">
      <c r="A246" s="5"/>
      <c r="B246" s="5"/>
      <c r="C246" s="180" t="s">
        <v>12</v>
      </c>
      <c r="D246" s="174">
        <f>E243</f>
        <v>0</v>
      </c>
      <c r="E246" s="219" t="s">
        <v>122</v>
      </c>
      <c r="F246" s="220"/>
      <c r="G246" s="218"/>
      <c r="H246" s="5"/>
      <c r="I246" s="157"/>
      <c r="J246" s="5"/>
      <c r="K246" s="5"/>
      <c r="L246" s="5"/>
      <c r="M246" s="5"/>
      <c r="N246" s="31"/>
      <c r="O246" s="5"/>
      <c r="P246" s="5"/>
      <c r="Q246" s="5"/>
      <c r="R246" s="31"/>
      <c r="S246" s="5"/>
      <c r="T246" s="71"/>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row>
    <row r="247" spans="1:46" ht="15" thickBot="1">
      <c r="A247" s="5"/>
      <c r="B247" s="5"/>
      <c r="C247" s="5"/>
      <c r="D247" s="5"/>
      <c r="E247" s="5"/>
      <c r="F247" s="5"/>
      <c r="G247" s="5"/>
      <c r="H247" s="5"/>
      <c r="I247" s="157"/>
      <c r="J247" s="5"/>
      <c r="K247" s="5"/>
      <c r="L247" s="5"/>
      <c r="M247" s="5"/>
      <c r="N247" s="31"/>
      <c r="O247" s="5"/>
      <c r="P247" s="5"/>
      <c r="Q247" s="5"/>
      <c r="R247" s="31"/>
      <c r="S247" s="5"/>
      <c r="T247" s="71"/>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row>
    <row r="248" spans="1:46" s="5" customFormat="1" ht="57.6" customHeight="1" thickBot="1">
      <c r="B248" s="209" t="s">
        <v>128</v>
      </c>
      <c r="C248" s="210"/>
      <c r="D248" s="210"/>
      <c r="E248" s="210"/>
      <c r="F248" s="153" t="str">
        <f>IF(AND(OR(F211="",B250="",C250=""),E250=""),"X",IF(AND(E250="",B250&lt;&gt;"",C250&lt;&gt;""),F211*(C250/B250),IF(AND(E250&lt;&gt;"",B250="",C250&lt;&gt;""),E250,"X")))</f>
        <v>X</v>
      </c>
      <c r="G248" s="138" t="str">
        <f>G211</f>
        <v>EUR/</v>
      </c>
      <c r="I248" s="157"/>
      <c r="J248" s="154"/>
      <c r="N248" s="31"/>
      <c r="R248" s="31"/>
      <c r="T248" s="71"/>
    </row>
    <row r="249" spans="1:46" s="5" customFormat="1" ht="58.2" customHeight="1" thickBot="1">
      <c r="B249" s="185" t="s">
        <v>126</v>
      </c>
      <c r="C249" s="185" t="s">
        <v>131</v>
      </c>
      <c r="D249" s="186" t="s">
        <v>127</v>
      </c>
      <c r="E249" s="53" t="s">
        <v>132</v>
      </c>
      <c r="I249" s="157"/>
      <c r="N249" s="31"/>
      <c r="R249" s="31"/>
      <c r="T249" s="71"/>
    </row>
    <row r="250" spans="1:46" s="5" customFormat="1" ht="15" thickBot="1">
      <c r="B250" s="70"/>
      <c r="C250" s="70"/>
      <c r="D250" s="7"/>
      <c r="E250" s="106"/>
      <c r="F250" s="7"/>
      <c r="G250" s="7"/>
      <c r="I250" s="157"/>
      <c r="N250" s="31"/>
      <c r="R250" s="31"/>
      <c r="T250" s="71"/>
    </row>
    <row r="251" spans="1:46" s="5" customFormat="1">
      <c r="N251" s="31"/>
      <c r="R251" s="31"/>
      <c r="T251" s="71"/>
    </row>
    <row r="252" spans="1:46" s="5" customFormat="1" ht="28.2" customHeight="1">
      <c r="B252" s="211" t="s">
        <v>9</v>
      </c>
      <c r="C252" s="211"/>
      <c r="D252" s="211"/>
      <c r="E252" s="211"/>
      <c r="F252" s="211"/>
      <c r="G252" s="211"/>
      <c r="H252" s="58"/>
      <c r="I252" s="58"/>
      <c r="J252" s="58"/>
      <c r="N252" s="31"/>
      <c r="R252" s="31"/>
      <c r="T252" s="71"/>
    </row>
    <row r="253" spans="1:46" s="5" customFormat="1">
      <c r="B253" s="212" t="str">
        <f>HYPERLINK("#", "https://www.destatis.de/DE/Themen/Wirtschaft/Preise/Erzeugerpreisindex-gewerbliche-Produkte/_inhalt.html#sprg238922")</f>
        <v>https://www.destatis.de/DE/Themen/Wirtschaft/Preise/Erzeugerpreisindex-gewerbliche-Produkte/_inhalt.html#sprg238922</v>
      </c>
      <c r="C253" s="212"/>
      <c r="D253" s="212"/>
      <c r="E253" s="212"/>
      <c r="F253" s="212"/>
      <c r="G253" s="212"/>
      <c r="N253" s="31"/>
      <c r="R253" s="31"/>
      <c r="T253" s="71"/>
    </row>
    <row r="254" spans="1:46" s="5" customFormat="1">
      <c r="B254" s="172"/>
      <c r="C254" s="172"/>
      <c r="D254" s="172"/>
      <c r="E254" s="172"/>
      <c r="F254" s="172"/>
      <c r="G254" s="172"/>
      <c r="N254" s="31"/>
      <c r="R254" s="31"/>
      <c r="T254" s="71"/>
    </row>
    <row r="255" spans="1:46" ht="16.2" thickBot="1">
      <c r="A255" s="5"/>
      <c r="B255" s="5"/>
      <c r="C255" s="5"/>
      <c r="D255" s="5"/>
      <c r="E255" s="5"/>
      <c r="F255" s="5"/>
      <c r="G255" s="5"/>
      <c r="H255" s="49"/>
      <c r="I255" s="49"/>
      <c r="J255" s="5"/>
      <c r="K255" s="5"/>
      <c r="L255" s="5"/>
      <c r="M255" s="5"/>
      <c r="N255" s="31"/>
      <c r="O255" s="5"/>
      <c r="P255" s="5"/>
      <c r="Q255" s="5"/>
      <c r="R255" s="31"/>
      <c r="S255" s="5"/>
      <c r="T255" s="71"/>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row>
    <row r="256" spans="1:46" s="170" customFormat="1" ht="21.6" customHeight="1" thickBot="1">
      <c r="A256" s="166"/>
      <c r="B256" s="167" t="s">
        <v>88</v>
      </c>
      <c r="C256" s="213"/>
      <c r="D256" s="214"/>
      <c r="E256" s="167" t="s">
        <v>11</v>
      </c>
      <c r="F256" s="213"/>
      <c r="G256" s="214"/>
      <c r="H256" s="166"/>
      <c r="I256" s="166"/>
      <c r="J256" s="166"/>
      <c r="K256" s="166"/>
      <c r="L256" s="166"/>
      <c r="M256" s="166"/>
      <c r="N256" s="168"/>
      <c r="O256" s="166"/>
      <c r="P256" s="166"/>
      <c r="Q256" s="166"/>
      <c r="R256" s="168"/>
      <c r="S256" s="166"/>
      <c r="T256" s="169"/>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c r="AS256" s="166"/>
      <c r="AT256" s="166"/>
    </row>
    <row r="257" spans="1:46" ht="15" thickBot="1">
      <c r="A257" s="5"/>
      <c r="B257" s="5"/>
      <c r="C257" s="5"/>
      <c r="D257" s="5"/>
      <c r="E257" s="5"/>
      <c r="F257" s="5"/>
      <c r="G257" s="5"/>
      <c r="H257" s="5"/>
      <c r="I257" s="5"/>
      <c r="J257" s="5"/>
      <c r="K257" s="5"/>
      <c r="L257" s="5"/>
      <c r="M257" s="5"/>
      <c r="N257" s="31"/>
      <c r="O257" s="5"/>
      <c r="P257" s="5"/>
      <c r="Q257" s="5"/>
      <c r="R257" s="31"/>
      <c r="S257" s="5"/>
      <c r="T257" s="71"/>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row>
    <row r="258" spans="1:46" ht="27.6" customHeight="1" thickBot="1">
      <c r="A258" s="5"/>
      <c r="B258" s="5"/>
      <c r="C258" s="5"/>
      <c r="D258" s="5"/>
      <c r="E258" s="5"/>
      <c r="F258" s="5"/>
      <c r="G258" s="125" t="s">
        <v>69</v>
      </c>
      <c r="H258" s="5"/>
      <c r="I258" s="5"/>
      <c r="J258" s="5"/>
      <c r="K258" s="5"/>
      <c r="L258" s="5"/>
      <c r="M258" s="5"/>
      <c r="N258" s="31"/>
      <c r="O258" s="5"/>
      <c r="P258" s="5"/>
      <c r="Q258" s="5"/>
      <c r="R258" s="31"/>
      <c r="S258" s="5"/>
      <c r="T258" s="71"/>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row>
    <row r="259" spans="1:46" ht="72" customHeight="1" thickBot="1">
      <c r="A259" s="5"/>
      <c r="B259" s="229" t="s">
        <v>118</v>
      </c>
      <c r="C259" s="230"/>
      <c r="D259" s="230"/>
      <c r="E259" s="231"/>
      <c r="F259" s="153" t="str">
        <f>IF(AND(ISBLANK(B261)=TRUE,ISBLANK(B263)=TRUE),"",IF(ISBLANK(B261)=TRUE,SUM(B263:E263)/COUNT(B263:E263),SUM(B261:E261)/COUNT(B261:E261)))</f>
        <v/>
      </c>
      <c r="G259" s="107" t="s">
        <v>60</v>
      </c>
      <c r="H259" s="5"/>
      <c r="I259" s="157">
        <f>ROW()</f>
        <v>259</v>
      </c>
      <c r="J259" s="5"/>
      <c r="K259" s="5"/>
      <c r="L259" s="5"/>
      <c r="M259" s="5"/>
      <c r="N259" s="31"/>
      <c r="O259" s="5"/>
      <c r="P259" s="5"/>
      <c r="Q259" s="5"/>
      <c r="R259" s="31"/>
      <c r="S259" s="5"/>
      <c r="T259" s="71"/>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row>
    <row r="260" spans="1:46" ht="60" customHeight="1" thickBot="1">
      <c r="A260" s="5"/>
      <c r="B260" s="185" t="s">
        <v>123</v>
      </c>
      <c r="C260" s="225" t="s">
        <v>124</v>
      </c>
      <c r="D260" s="224"/>
      <c r="E260" s="185" t="s">
        <v>125</v>
      </c>
      <c r="F260" s="66"/>
      <c r="G260" s="5"/>
      <c r="H260" s="5"/>
      <c r="I260" s="157">
        <f>I259</f>
        <v>259</v>
      </c>
      <c r="J260" s="5"/>
      <c r="K260" s="5"/>
      <c r="L260" s="5"/>
      <c r="M260" s="5"/>
      <c r="N260" s="31"/>
      <c r="O260" s="5"/>
      <c r="P260" s="5"/>
      <c r="Q260" s="5"/>
      <c r="R260" s="31"/>
      <c r="S260" s="5"/>
      <c r="T260" s="71"/>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row>
    <row r="261" spans="1:46" ht="15" thickBot="1">
      <c r="A261" s="5"/>
      <c r="B261" s="106"/>
      <c r="C261" s="207"/>
      <c r="D261" s="208"/>
      <c r="E261" s="106"/>
      <c r="F261" s="5"/>
      <c r="G261" s="5"/>
      <c r="H261" s="5"/>
      <c r="I261" s="157">
        <f t="shared" ref="I261:I283" si="70">I260</f>
        <v>259</v>
      </c>
      <c r="J261" s="5"/>
      <c r="K261" s="5"/>
      <c r="L261" s="5"/>
      <c r="M261" s="5"/>
      <c r="N261" s="31"/>
      <c r="O261" s="5"/>
      <c r="P261" s="5"/>
      <c r="Q261" s="5"/>
      <c r="R261" s="31"/>
      <c r="S261" s="5"/>
      <c r="T261" s="71"/>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row>
    <row r="262" spans="1:46" ht="28.95" customHeight="1" thickBot="1">
      <c r="A262" s="5"/>
      <c r="B262" s="51" t="s">
        <v>0</v>
      </c>
      <c r="C262" s="225" t="s">
        <v>1</v>
      </c>
      <c r="D262" s="226"/>
      <c r="E262" s="51" t="s">
        <v>2</v>
      </c>
      <c r="F262" s="65"/>
      <c r="G262" s="5"/>
      <c r="H262" s="5"/>
      <c r="I262" s="157">
        <f t="shared" si="70"/>
        <v>259</v>
      </c>
      <c r="J262" s="5"/>
      <c r="K262" s="5"/>
      <c r="L262" s="5"/>
      <c r="M262" s="5"/>
      <c r="N262" s="31"/>
      <c r="O262" s="5"/>
      <c r="P262" s="5"/>
      <c r="Q262" s="5"/>
      <c r="R262" s="31"/>
      <c r="S262" s="5"/>
      <c r="T262" s="71"/>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row>
    <row r="263" spans="1:46" ht="15" thickBot="1">
      <c r="A263" s="5"/>
      <c r="B263" s="106"/>
      <c r="C263" s="207"/>
      <c r="D263" s="208"/>
      <c r="E263" s="106"/>
      <c r="F263" s="5"/>
      <c r="G263" s="5"/>
      <c r="H263" s="5"/>
      <c r="I263" s="157">
        <f t="shared" si="70"/>
        <v>259</v>
      </c>
      <c r="J263" s="5"/>
      <c r="K263" s="5"/>
      <c r="L263" s="5"/>
      <c r="M263" s="5"/>
      <c r="N263" s="31"/>
      <c r="O263" s="5"/>
      <c r="P263" s="5"/>
      <c r="Q263" s="5"/>
      <c r="R263" s="31"/>
      <c r="S263" s="5"/>
      <c r="T263" s="71"/>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row>
    <row r="264" spans="1:46" ht="57" customHeight="1" thickBot="1">
      <c r="A264" s="5"/>
      <c r="B264" s="173" t="s">
        <v>27</v>
      </c>
      <c r="C264" s="151" t="s">
        <v>73</v>
      </c>
      <c r="D264" s="152" t="s">
        <v>72</v>
      </c>
      <c r="E264" s="151" t="s">
        <v>74</v>
      </c>
      <c r="F264" s="152" t="s">
        <v>75</v>
      </c>
      <c r="G264" s="53" t="s">
        <v>39</v>
      </c>
      <c r="H264" s="5"/>
      <c r="I264" s="157">
        <f t="shared" si="70"/>
        <v>259</v>
      </c>
      <c r="J264" s="5"/>
      <c r="K264" s="5"/>
      <c r="L264" s="5"/>
      <c r="M264" s="5"/>
      <c r="N264" s="31"/>
      <c r="O264" s="5"/>
      <c r="P264" s="5"/>
      <c r="Q264" s="5"/>
      <c r="R264" s="31"/>
      <c r="S264" s="5"/>
      <c r="T264" s="71"/>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row>
    <row r="265" spans="1:46">
      <c r="A265" s="5"/>
      <c r="B265" s="38"/>
      <c r="C265" s="192"/>
      <c r="D265" s="1"/>
      <c r="E265" s="1"/>
      <c r="F265" s="67"/>
      <c r="G265" s="3" t="str">
        <f ca="1">IF(OR(C265="",E265=""),"",C265*E265*INDIRECT("F"&amp;I259))</f>
        <v/>
      </c>
      <c r="H265" s="5"/>
      <c r="I265" s="157">
        <f t="shared" si="70"/>
        <v>259</v>
      </c>
      <c r="J265" s="5"/>
      <c r="K265" s="54" t="str">
        <f ca="1">IF(AND(B265&lt;&gt;"",INDIRECT("G"&amp;I259+34)="ja =&gt; Aufnahme im Fb 225"),B265,"")</f>
        <v/>
      </c>
      <c r="L265" s="54" t="str">
        <f ca="1">IF(AND(B265&lt;&gt;"",INDIRECT("G"&amp;I259+34)="ja =&gt; Aufnahme im Fb 225"),INDIRECT("$C$"&amp;I259-3),"")</f>
        <v/>
      </c>
      <c r="M265" s="54" t="str">
        <f ca="1">IF(AND(B265&lt;&gt;"",INDIRECT("G"&amp;I259+34)="ja =&gt; Aufnahme im Fb 225"),INDIRECT("F"&amp;I259-3),"")</f>
        <v/>
      </c>
      <c r="N265" s="158" t="str">
        <f ca="1">IF(AND(B265&lt;&gt;"",INDIRECT("G"&amp;I259+34)="ja =&gt; Aufnahme im Fb 225"),INDIRECT("F"&amp;I259),"")</f>
        <v/>
      </c>
      <c r="O265" s="54" t="str">
        <f ca="1">IF(AND(B265&lt;&gt;"",INDIRECT("G"&amp;I259+34)="ja =&gt; Aufnahme im Fb 225"),INDIRECT("G"&amp;I259),"")</f>
        <v/>
      </c>
      <c r="P265" s="54" t="str">
        <f ca="1">IF(AND(B265&lt;&gt;"",INDIRECT("G"&amp;I259+34)="ja =&gt; Aufnahme im Fb 225"),E265,"")</f>
        <v/>
      </c>
      <c r="Q265" s="54" t="str">
        <f ca="1">IF(AND(B265&lt;&gt;"",INDIRECT("G"&amp;I259+34)="ja =&gt; Aufnahme im Fb 225"),F265,"")</f>
        <v/>
      </c>
      <c r="R265" s="158" t="str">
        <f ca="1">IF(AND(B265&lt;&gt;"",INDIRECT("G"&amp;I259+34)="ja =&gt; Aufnahme im Fb 225"),INDIRECT("F"&amp;I259+37),"")</f>
        <v/>
      </c>
      <c r="S265" s="54" t="str">
        <f ca="1">IF(AND(B265&lt;&gt;"",INDIRECT("G"&amp;I259+34)="ja =&gt; Aufnahme im Fb 225"),INDIRECT("G"&amp;I259+37),"")</f>
        <v/>
      </c>
      <c r="T265" s="54" t="str">
        <f ca="1">IF(AND(B265&lt;&gt;"",INDIRECT("G"&amp;I259+34)="ja =&gt; Aufnahme im Fb 225"),INDIRECT("C"&amp;I259+39),"")</f>
        <v/>
      </c>
      <c r="U265" s="54" t="str">
        <f ca="1">IF(AND(B265&lt;&gt;"",INDIRECT("G"&amp;I259+34)="ja =&gt; Aufnahme im Fb 225"),C265,"")</f>
        <v/>
      </c>
      <c r="V265" s="54" t="str">
        <f ca="1">IF(AND(B265&lt;&gt;"",INDIRECT("G"&amp;I259+34)="ja =&gt; Aufnahme im Fb 225"),D265,"")</f>
        <v/>
      </c>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row>
    <row r="266" spans="1:46">
      <c r="A266" s="5"/>
      <c r="B266" s="39"/>
      <c r="C266" s="193"/>
      <c r="D266" s="2"/>
      <c r="E266" s="2"/>
      <c r="F266" s="68"/>
      <c r="G266" s="4" t="str">
        <f ca="1">IF(OR(C266="",E266=""),"",C266*E266*INDIRECT("F"&amp;I260))</f>
        <v/>
      </c>
      <c r="H266" s="5"/>
      <c r="I266" s="157">
        <f t="shared" si="70"/>
        <v>259</v>
      </c>
      <c r="J266" s="5"/>
      <c r="K266" s="54" t="str">
        <f t="shared" ref="K266:K289" ca="1" si="71">IF(AND(B266&lt;&gt;"",INDIRECT("G"&amp;I260+34)="ja =&gt; Aufnahme im Fb 225"),B266,"")</f>
        <v/>
      </c>
      <c r="L266" s="54" t="str">
        <f t="shared" ref="L266:L289" ca="1" si="72">IF(AND(B266&lt;&gt;"",INDIRECT("G"&amp;I260+34)="ja =&gt; Aufnahme im Fb 225"),INDIRECT("$C$"&amp;I260-3),"")</f>
        <v/>
      </c>
      <c r="M266" s="54" t="str">
        <f t="shared" ref="M266:M289" ca="1" si="73">IF(AND(B266&lt;&gt;"",INDIRECT("G"&amp;I260+34)="ja =&gt; Aufnahme im Fb 225"),INDIRECT("F"&amp;I260-3),"")</f>
        <v/>
      </c>
      <c r="N266" s="158" t="str">
        <f t="shared" ref="N266:N289" ca="1" si="74">IF(AND(B266&lt;&gt;"",INDIRECT("G"&amp;I260+34)="ja =&gt; Aufnahme im Fb 225"),INDIRECT("F"&amp;I260),"")</f>
        <v/>
      </c>
      <c r="O266" s="54" t="str">
        <f t="shared" ref="O266:O289" ca="1" si="75">IF(AND(B266&lt;&gt;"",INDIRECT("G"&amp;I260+34)="ja =&gt; Aufnahme im Fb 225"),INDIRECT("G"&amp;I260),"")</f>
        <v/>
      </c>
      <c r="P266" s="54" t="str">
        <f t="shared" ref="P266:P289" ca="1" si="76">IF(AND(B266&lt;&gt;"",INDIRECT("G"&amp;I260+34)="ja =&gt; Aufnahme im Fb 225"),E266,"")</f>
        <v/>
      </c>
      <c r="Q266" s="54" t="str">
        <f t="shared" ref="Q266:Q289" ca="1" si="77">IF(AND(B266&lt;&gt;"",INDIRECT("G"&amp;I260+34)="ja =&gt; Aufnahme im Fb 225"),F266,"")</f>
        <v/>
      </c>
      <c r="R266" s="158" t="str">
        <f t="shared" ref="R266:R289" ca="1" si="78">IF(AND(B266&lt;&gt;"",INDIRECT("G"&amp;I260+34)="ja =&gt; Aufnahme im Fb 225"),INDIRECT("F"&amp;I260+37),"")</f>
        <v/>
      </c>
      <c r="S266" s="54" t="str">
        <f t="shared" ref="S266:S289" ca="1" si="79">IF(AND(B266&lt;&gt;"",INDIRECT("G"&amp;I260+34)="ja =&gt; Aufnahme im Fb 225"),INDIRECT("G"&amp;I260+37),"")</f>
        <v/>
      </c>
      <c r="T266" s="54" t="str">
        <f t="shared" ref="T266:T289" ca="1" si="80">IF(AND(B266&lt;&gt;"",INDIRECT("G"&amp;I260+34)="ja =&gt; Aufnahme im Fb 225"),INDIRECT("C"&amp;I260+39),"")</f>
        <v/>
      </c>
      <c r="U266" s="54" t="str">
        <f t="shared" ref="U266:U289" ca="1" si="81">IF(AND(B266&lt;&gt;"",INDIRECT("G"&amp;I260+34)="ja =&gt; Aufnahme im Fb 225"),C266,"")</f>
        <v/>
      </c>
      <c r="V266" s="54" t="str">
        <f t="shared" ref="V266:V289" ca="1" si="82">IF(AND(B266&lt;&gt;"",INDIRECT("G"&amp;I260+34)="ja =&gt; Aufnahme im Fb 225"),D266,"")</f>
        <v/>
      </c>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row>
    <row r="267" spans="1:46">
      <c r="A267" s="5"/>
      <c r="B267" s="39"/>
      <c r="C267" s="193"/>
      <c r="D267" s="2"/>
      <c r="E267" s="2"/>
      <c r="F267" s="68"/>
      <c r="G267" s="4" t="str">
        <f t="shared" ref="G267:G289" si="83">IF(OR(C267="",E267=""),"",C267*E267*$F$19)</f>
        <v/>
      </c>
      <c r="H267" s="5"/>
      <c r="I267" s="157">
        <f t="shared" si="70"/>
        <v>259</v>
      </c>
      <c r="J267" s="5"/>
      <c r="K267" s="54" t="str">
        <f t="shared" ca="1" si="71"/>
        <v/>
      </c>
      <c r="L267" s="54" t="str">
        <f t="shared" ca="1" si="72"/>
        <v/>
      </c>
      <c r="M267" s="54" t="str">
        <f t="shared" ca="1" si="73"/>
        <v/>
      </c>
      <c r="N267" s="158" t="str">
        <f t="shared" ca="1" si="74"/>
        <v/>
      </c>
      <c r="O267" s="54" t="str">
        <f t="shared" ca="1" si="75"/>
        <v/>
      </c>
      <c r="P267" s="54" t="str">
        <f t="shared" ca="1" si="76"/>
        <v/>
      </c>
      <c r="Q267" s="54" t="str">
        <f t="shared" ca="1" si="77"/>
        <v/>
      </c>
      <c r="R267" s="158" t="str">
        <f t="shared" ca="1" si="78"/>
        <v/>
      </c>
      <c r="S267" s="54" t="str">
        <f t="shared" ca="1" si="79"/>
        <v/>
      </c>
      <c r="T267" s="54" t="str">
        <f t="shared" ca="1" si="80"/>
        <v/>
      </c>
      <c r="U267" s="54" t="str">
        <f t="shared" ca="1" si="81"/>
        <v/>
      </c>
      <c r="V267" s="54" t="str">
        <f t="shared" ca="1" si="82"/>
        <v/>
      </c>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row>
    <row r="268" spans="1:46">
      <c r="A268" s="5"/>
      <c r="B268" s="39"/>
      <c r="C268" s="193"/>
      <c r="D268" s="2"/>
      <c r="E268" s="2"/>
      <c r="F268" s="68"/>
      <c r="G268" s="4" t="str">
        <f t="shared" si="83"/>
        <v/>
      </c>
      <c r="H268" s="5"/>
      <c r="I268" s="157">
        <f t="shared" si="70"/>
        <v>259</v>
      </c>
      <c r="J268" s="5"/>
      <c r="K268" s="54" t="str">
        <f t="shared" ca="1" si="71"/>
        <v/>
      </c>
      <c r="L268" s="54" t="str">
        <f t="shared" ca="1" si="72"/>
        <v/>
      </c>
      <c r="M268" s="54" t="str">
        <f t="shared" ca="1" si="73"/>
        <v/>
      </c>
      <c r="N268" s="158" t="str">
        <f t="shared" ca="1" si="74"/>
        <v/>
      </c>
      <c r="O268" s="54" t="str">
        <f t="shared" ca="1" si="75"/>
        <v/>
      </c>
      <c r="P268" s="54" t="str">
        <f t="shared" ca="1" si="76"/>
        <v/>
      </c>
      <c r="Q268" s="54" t="str">
        <f t="shared" ca="1" si="77"/>
        <v/>
      </c>
      <c r="R268" s="158" t="str">
        <f t="shared" ca="1" si="78"/>
        <v/>
      </c>
      <c r="S268" s="54" t="str">
        <f t="shared" ca="1" si="79"/>
        <v/>
      </c>
      <c r="T268" s="54" t="str">
        <f t="shared" ca="1" si="80"/>
        <v/>
      </c>
      <c r="U268" s="54" t="str">
        <f t="shared" ca="1" si="81"/>
        <v/>
      </c>
      <c r="V268" s="54" t="str">
        <f t="shared" ca="1" si="82"/>
        <v/>
      </c>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row>
    <row r="269" spans="1:46">
      <c r="A269" s="5"/>
      <c r="B269" s="39"/>
      <c r="C269" s="193"/>
      <c r="D269" s="2"/>
      <c r="E269" s="2"/>
      <c r="F269" s="68"/>
      <c r="G269" s="4" t="str">
        <f t="shared" si="83"/>
        <v/>
      </c>
      <c r="H269" s="5"/>
      <c r="I269" s="157">
        <f t="shared" si="70"/>
        <v>259</v>
      </c>
      <c r="J269" s="5"/>
      <c r="K269" s="54" t="str">
        <f t="shared" ca="1" si="71"/>
        <v/>
      </c>
      <c r="L269" s="54" t="str">
        <f t="shared" ca="1" si="72"/>
        <v/>
      </c>
      <c r="M269" s="54" t="str">
        <f t="shared" ca="1" si="73"/>
        <v/>
      </c>
      <c r="N269" s="158" t="str">
        <f t="shared" ca="1" si="74"/>
        <v/>
      </c>
      <c r="O269" s="54" t="str">
        <f t="shared" ca="1" si="75"/>
        <v/>
      </c>
      <c r="P269" s="54" t="str">
        <f t="shared" ca="1" si="76"/>
        <v/>
      </c>
      <c r="Q269" s="54" t="str">
        <f t="shared" ca="1" si="77"/>
        <v/>
      </c>
      <c r="R269" s="158" t="str">
        <f t="shared" ca="1" si="78"/>
        <v/>
      </c>
      <c r="S269" s="54" t="str">
        <f t="shared" ca="1" si="79"/>
        <v/>
      </c>
      <c r="T269" s="54" t="str">
        <f t="shared" ca="1" si="80"/>
        <v/>
      </c>
      <c r="U269" s="54" t="str">
        <f t="shared" ca="1" si="81"/>
        <v/>
      </c>
      <c r="V269" s="54" t="str">
        <f t="shared" ca="1" si="82"/>
        <v/>
      </c>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row>
    <row r="270" spans="1:46">
      <c r="A270" s="5"/>
      <c r="B270" s="39"/>
      <c r="C270" s="193"/>
      <c r="D270" s="2"/>
      <c r="E270" s="2"/>
      <c r="F270" s="68"/>
      <c r="G270" s="4" t="str">
        <f t="shared" si="83"/>
        <v/>
      </c>
      <c r="H270" s="5"/>
      <c r="I270" s="157">
        <f t="shared" si="70"/>
        <v>259</v>
      </c>
      <c r="J270" s="5"/>
      <c r="K270" s="54" t="str">
        <f t="shared" ca="1" si="71"/>
        <v/>
      </c>
      <c r="L270" s="54" t="str">
        <f t="shared" ca="1" si="72"/>
        <v/>
      </c>
      <c r="M270" s="54" t="str">
        <f t="shared" ca="1" si="73"/>
        <v/>
      </c>
      <c r="N270" s="158" t="str">
        <f t="shared" ca="1" si="74"/>
        <v/>
      </c>
      <c r="O270" s="54" t="str">
        <f t="shared" ca="1" si="75"/>
        <v/>
      </c>
      <c r="P270" s="54" t="str">
        <f t="shared" ca="1" si="76"/>
        <v/>
      </c>
      <c r="Q270" s="54" t="str">
        <f t="shared" ca="1" si="77"/>
        <v/>
      </c>
      <c r="R270" s="158" t="str">
        <f t="shared" ca="1" si="78"/>
        <v/>
      </c>
      <c r="S270" s="54" t="str">
        <f t="shared" ca="1" si="79"/>
        <v/>
      </c>
      <c r="T270" s="54" t="str">
        <f t="shared" ca="1" si="80"/>
        <v/>
      </c>
      <c r="U270" s="54" t="str">
        <f t="shared" ca="1" si="81"/>
        <v/>
      </c>
      <c r="V270" s="54" t="str">
        <f t="shared" ca="1" si="82"/>
        <v/>
      </c>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row>
    <row r="271" spans="1:46">
      <c r="A271" s="5"/>
      <c r="B271" s="39"/>
      <c r="C271" s="193"/>
      <c r="D271" s="2"/>
      <c r="E271" s="2"/>
      <c r="F271" s="68"/>
      <c r="G271" s="4" t="str">
        <f t="shared" si="83"/>
        <v/>
      </c>
      <c r="H271" s="5"/>
      <c r="I271" s="157">
        <f t="shared" si="70"/>
        <v>259</v>
      </c>
      <c r="J271" s="5"/>
      <c r="K271" s="54" t="str">
        <f t="shared" ca="1" si="71"/>
        <v/>
      </c>
      <c r="L271" s="54" t="str">
        <f t="shared" ca="1" si="72"/>
        <v/>
      </c>
      <c r="M271" s="54" t="str">
        <f t="shared" ca="1" si="73"/>
        <v/>
      </c>
      <c r="N271" s="158" t="str">
        <f t="shared" ca="1" si="74"/>
        <v/>
      </c>
      <c r="O271" s="54" t="str">
        <f t="shared" ca="1" si="75"/>
        <v/>
      </c>
      <c r="P271" s="54" t="str">
        <f t="shared" ca="1" si="76"/>
        <v/>
      </c>
      <c r="Q271" s="54" t="str">
        <f t="shared" ca="1" si="77"/>
        <v/>
      </c>
      <c r="R271" s="158" t="str">
        <f t="shared" ca="1" si="78"/>
        <v/>
      </c>
      <c r="S271" s="54" t="str">
        <f t="shared" ca="1" si="79"/>
        <v/>
      </c>
      <c r="T271" s="54" t="str">
        <f t="shared" ca="1" si="80"/>
        <v/>
      </c>
      <c r="U271" s="54" t="str">
        <f t="shared" ca="1" si="81"/>
        <v/>
      </c>
      <c r="V271" s="54" t="str">
        <f t="shared" ca="1" si="82"/>
        <v/>
      </c>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row>
    <row r="272" spans="1:46">
      <c r="A272" s="5"/>
      <c r="B272" s="39"/>
      <c r="C272" s="193"/>
      <c r="D272" s="2"/>
      <c r="E272" s="2"/>
      <c r="F272" s="68"/>
      <c r="G272" s="4" t="str">
        <f t="shared" si="83"/>
        <v/>
      </c>
      <c r="H272" s="5"/>
      <c r="I272" s="157">
        <f t="shared" si="70"/>
        <v>259</v>
      </c>
      <c r="J272" s="5"/>
      <c r="K272" s="54" t="str">
        <f t="shared" ca="1" si="71"/>
        <v/>
      </c>
      <c r="L272" s="54" t="str">
        <f t="shared" ca="1" si="72"/>
        <v/>
      </c>
      <c r="M272" s="54" t="str">
        <f t="shared" ca="1" si="73"/>
        <v/>
      </c>
      <c r="N272" s="158" t="str">
        <f t="shared" ca="1" si="74"/>
        <v/>
      </c>
      <c r="O272" s="54" t="str">
        <f t="shared" ca="1" si="75"/>
        <v/>
      </c>
      <c r="P272" s="54" t="str">
        <f t="shared" ca="1" si="76"/>
        <v/>
      </c>
      <c r="Q272" s="54" t="str">
        <f t="shared" ca="1" si="77"/>
        <v/>
      </c>
      <c r="R272" s="158" t="str">
        <f t="shared" ca="1" si="78"/>
        <v/>
      </c>
      <c r="S272" s="54" t="str">
        <f t="shared" ca="1" si="79"/>
        <v/>
      </c>
      <c r="T272" s="54" t="str">
        <f t="shared" ca="1" si="80"/>
        <v/>
      </c>
      <c r="U272" s="54" t="str">
        <f t="shared" ca="1" si="81"/>
        <v/>
      </c>
      <c r="V272" s="54" t="str">
        <f t="shared" ca="1" si="82"/>
        <v/>
      </c>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row>
    <row r="273" spans="1:46">
      <c r="A273" s="5"/>
      <c r="B273" s="39"/>
      <c r="C273" s="193"/>
      <c r="D273" s="2"/>
      <c r="E273" s="2"/>
      <c r="F273" s="68"/>
      <c r="G273" s="4" t="str">
        <f t="shared" si="83"/>
        <v/>
      </c>
      <c r="H273" s="5"/>
      <c r="I273" s="157">
        <f t="shared" si="70"/>
        <v>259</v>
      </c>
      <c r="J273" s="5"/>
      <c r="K273" s="54" t="str">
        <f t="shared" ca="1" si="71"/>
        <v/>
      </c>
      <c r="L273" s="54" t="str">
        <f t="shared" ca="1" si="72"/>
        <v/>
      </c>
      <c r="M273" s="54" t="str">
        <f t="shared" ca="1" si="73"/>
        <v/>
      </c>
      <c r="N273" s="158" t="str">
        <f t="shared" ca="1" si="74"/>
        <v/>
      </c>
      <c r="O273" s="54" t="str">
        <f t="shared" ca="1" si="75"/>
        <v/>
      </c>
      <c r="P273" s="54" t="str">
        <f t="shared" ca="1" si="76"/>
        <v/>
      </c>
      <c r="Q273" s="54" t="str">
        <f t="shared" ca="1" si="77"/>
        <v/>
      </c>
      <c r="R273" s="158" t="str">
        <f t="shared" ca="1" si="78"/>
        <v/>
      </c>
      <c r="S273" s="54" t="str">
        <f t="shared" ca="1" si="79"/>
        <v/>
      </c>
      <c r="T273" s="54" t="str">
        <f t="shared" ca="1" si="80"/>
        <v/>
      </c>
      <c r="U273" s="54" t="str">
        <f t="shared" ca="1" si="81"/>
        <v/>
      </c>
      <c r="V273" s="54" t="str">
        <f t="shared" ca="1" si="82"/>
        <v/>
      </c>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row>
    <row r="274" spans="1:46">
      <c r="A274" s="5"/>
      <c r="B274" s="39"/>
      <c r="C274" s="193"/>
      <c r="D274" s="2"/>
      <c r="E274" s="2"/>
      <c r="F274" s="68"/>
      <c r="G274" s="4" t="str">
        <f t="shared" si="83"/>
        <v/>
      </c>
      <c r="H274" s="5"/>
      <c r="I274" s="157">
        <f t="shared" si="70"/>
        <v>259</v>
      </c>
      <c r="J274" s="5"/>
      <c r="K274" s="54" t="str">
        <f t="shared" ca="1" si="71"/>
        <v/>
      </c>
      <c r="L274" s="54" t="str">
        <f t="shared" ca="1" si="72"/>
        <v/>
      </c>
      <c r="M274" s="54" t="str">
        <f t="shared" ca="1" si="73"/>
        <v/>
      </c>
      <c r="N274" s="158" t="str">
        <f t="shared" ca="1" si="74"/>
        <v/>
      </c>
      <c r="O274" s="54" t="str">
        <f t="shared" ca="1" si="75"/>
        <v/>
      </c>
      <c r="P274" s="54" t="str">
        <f t="shared" ca="1" si="76"/>
        <v/>
      </c>
      <c r="Q274" s="54" t="str">
        <f t="shared" ca="1" si="77"/>
        <v/>
      </c>
      <c r="R274" s="158" t="str">
        <f t="shared" ca="1" si="78"/>
        <v/>
      </c>
      <c r="S274" s="54" t="str">
        <f t="shared" ca="1" si="79"/>
        <v/>
      </c>
      <c r="T274" s="54" t="str">
        <f t="shared" ca="1" si="80"/>
        <v/>
      </c>
      <c r="U274" s="54" t="str">
        <f t="shared" ca="1" si="81"/>
        <v/>
      </c>
      <c r="V274" s="54" t="str">
        <f t="shared" ca="1" si="82"/>
        <v/>
      </c>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row>
    <row r="275" spans="1:46">
      <c r="A275" s="5"/>
      <c r="B275" s="39"/>
      <c r="C275" s="193"/>
      <c r="D275" s="2"/>
      <c r="E275" s="2"/>
      <c r="F275" s="68"/>
      <c r="G275" s="4" t="str">
        <f t="shared" si="83"/>
        <v/>
      </c>
      <c r="H275" s="5"/>
      <c r="I275" s="157">
        <f t="shared" si="70"/>
        <v>259</v>
      </c>
      <c r="J275" s="5"/>
      <c r="K275" s="54" t="str">
        <f t="shared" ca="1" si="71"/>
        <v/>
      </c>
      <c r="L275" s="54" t="str">
        <f t="shared" ca="1" si="72"/>
        <v/>
      </c>
      <c r="M275" s="54" t="str">
        <f t="shared" ca="1" si="73"/>
        <v/>
      </c>
      <c r="N275" s="158" t="str">
        <f t="shared" ca="1" si="74"/>
        <v/>
      </c>
      <c r="O275" s="54" t="str">
        <f t="shared" ca="1" si="75"/>
        <v/>
      </c>
      <c r="P275" s="54" t="str">
        <f t="shared" ca="1" si="76"/>
        <v/>
      </c>
      <c r="Q275" s="54" t="str">
        <f t="shared" ca="1" si="77"/>
        <v/>
      </c>
      <c r="R275" s="158" t="str">
        <f t="shared" ca="1" si="78"/>
        <v/>
      </c>
      <c r="S275" s="54" t="str">
        <f t="shared" ca="1" si="79"/>
        <v/>
      </c>
      <c r="T275" s="54" t="str">
        <f t="shared" ca="1" si="80"/>
        <v/>
      </c>
      <c r="U275" s="54" t="str">
        <f t="shared" ca="1" si="81"/>
        <v/>
      </c>
      <c r="V275" s="54" t="str">
        <f t="shared" ca="1" si="82"/>
        <v/>
      </c>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row>
    <row r="276" spans="1:46">
      <c r="A276" s="5"/>
      <c r="B276" s="39"/>
      <c r="C276" s="193"/>
      <c r="D276" s="2"/>
      <c r="E276" s="2"/>
      <c r="F276" s="68"/>
      <c r="G276" s="4" t="str">
        <f t="shared" si="83"/>
        <v/>
      </c>
      <c r="H276" s="5"/>
      <c r="I276" s="157">
        <f t="shared" si="70"/>
        <v>259</v>
      </c>
      <c r="J276" s="5"/>
      <c r="K276" s="54" t="str">
        <f t="shared" ca="1" si="71"/>
        <v/>
      </c>
      <c r="L276" s="54" t="str">
        <f t="shared" ca="1" si="72"/>
        <v/>
      </c>
      <c r="M276" s="54" t="str">
        <f t="shared" ca="1" si="73"/>
        <v/>
      </c>
      <c r="N276" s="158" t="str">
        <f t="shared" ca="1" si="74"/>
        <v/>
      </c>
      <c r="O276" s="54" t="str">
        <f t="shared" ca="1" si="75"/>
        <v/>
      </c>
      <c r="P276" s="54" t="str">
        <f t="shared" ca="1" si="76"/>
        <v/>
      </c>
      <c r="Q276" s="54" t="str">
        <f t="shared" ca="1" si="77"/>
        <v/>
      </c>
      <c r="R276" s="158" t="str">
        <f t="shared" ca="1" si="78"/>
        <v/>
      </c>
      <c r="S276" s="54" t="str">
        <f t="shared" ca="1" si="79"/>
        <v/>
      </c>
      <c r="T276" s="54" t="str">
        <f t="shared" ca="1" si="80"/>
        <v/>
      </c>
      <c r="U276" s="54" t="str">
        <f t="shared" ca="1" si="81"/>
        <v/>
      </c>
      <c r="V276" s="54" t="str">
        <f t="shared" ca="1" si="82"/>
        <v/>
      </c>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row>
    <row r="277" spans="1:46">
      <c r="A277" s="5"/>
      <c r="B277" s="39"/>
      <c r="C277" s="193"/>
      <c r="D277" s="2"/>
      <c r="E277" s="2"/>
      <c r="F277" s="68"/>
      <c r="G277" s="4" t="str">
        <f t="shared" si="83"/>
        <v/>
      </c>
      <c r="H277" s="5"/>
      <c r="I277" s="157">
        <f t="shared" si="70"/>
        <v>259</v>
      </c>
      <c r="J277" s="5"/>
      <c r="K277" s="54" t="str">
        <f t="shared" ca="1" si="71"/>
        <v/>
      </c>
      <c r="L277" s="54" t="str">
        <f t="shared" ca="1" si="72"/>
        <v/>
      </c>
      <c r="M277" s="54" t="str">
        <f t="shared" ca="1" si="73"/>
        <v/>
      </c>
      <c r="N277" s="158" t="str">
        <f t="shared" ca="1" si="74"/>
        <v/>
      </c>
      <c r="O277" s="54" t="str">
        <f t="shared" ca="1" si="75"/>
        <v/>
      </c>
      <c r="P277" s="54" t="str">
        <f t="shared" ca="1" si="76"/>
        <v/>
      </c>
      <c r="Q277" s="54" t="str">
        <f t="shared" ca="1" si="77"/>
        <v/>
      </c>
      <c r="R277" s="158" t="str">
        <f t="shared" ca="1" si="78"/>
        <v/>
      </c>
      <c r="S277" s="54" t="str">
        <f t="shared" ca="1" si="79"/>
        <v/>
      </c>
      <c r="T277" s="54" t="str">
        <f t="shared" ca="1" si="80"/>
        <v/>
      </c>
      <c r="U277" s="54" t="str">
        <f t="shared" ca="1" si="81"/>
        <v/>
      </c>
      <c r="V277" s="54" t="str">
        <f t="shared" ca="1" si="82"/>
        <v/>
      </c>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row>
    <row r="278" spans="1:46">
      <c r="A278" s="5"/>
      <c r="B278" s="39"/>
      <c r="C278" s="193"/>
      <c r="D278" s="2"/>
      <c r="E278" s="2"/>
      <c r="F278" s="68"/>
      <c r="G278" s="4" t="str">
        <f t="shared" si="83"/>
        <v/>
      </c>
      <c r="H278" s="5"/>
      <c r="I278" s="157">
        <f t="shared" si="70"/>
        <v>259</v>
      </c>
      <c r="J278" s="5"/>
      <c r="K278" s="54" t="str">
        <f t="shared" ca="1" si="71"/>
        <v/>
      </c>
      <c r="L278" s="54" t="str">
        <f t="shared" ca="1" si="72"/>
        <v/>
      </c>
      <c r="M278" s="54" t="str">
        <f t="shared" ca="1" si="73"/>
        <v/>
      </c>
      <c r="N278" s="158" t="str">
        <f t="shared" ca="1" si="74"/>
        <v/>
      </c>
      <c r="O278" s="54" t="str">
        <f t="shared" ca="1" si="75"/>
        <v/>
      </c>
      <c r="P278" s="54" t="str">
        <f t="shared" ca="1" si="76"/>
        <v/>
      </c>
      <c r="Q278" s="54" t="str">
        <f t="shared" ca="1" si="77"/>
        <v/>
      </c>
      <c r="R278" s="158" t="str">
        <f t="shared" ca="1" si="78"/>
        <v/>
      </c>
      <c r="S278" s="54" t="str">
        <f t="shared" ca="1" si="79"/>
        <v/>
      </c>
      <c r="T278" s="54" t="str">
        <f t="shared" ca="1" si="80"/>
        <v/>
      </c>
      <c r="U278" s="54" t="str">
        <f t="shared" ca="1" si="81"/>
        <v/>
      </c>
      <c r="V278" s="54" t="str">
        <f t="shared" ca="1" si="82"/>
        <v/>
      </c>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row>
    <row r="279" spans="1:46">
      <c r="A279" s="5"/>
      <c r="B279" s="39"/>
      <c r="C279" s="194"/>
      <c r="D279" s="34"/>
      <c r="E279" s="34"/>
      <c r="F279" s="69"/>
      <c r="G279" s="4" t="str">
        <f t="shared" si="83"/>
        <v/>
      </c>
      <c r="H279" s="5"/>
      <c r="I279" s="157">
        <f t="shared" si="70"/>
        <v>259</v>
      </c>
      <c r="J279" s="5"/>
      <c r="K279" s="54" t="str">
        <f t="shared" ca="1" si="71"/>
        <v/>
      </c>
      <c r="L279" s="54" t="str">
        <f t="shared" ca="1" si="72"/>
        <v/>
      </c>
      <c r="M279" s="54" t="str">
        <f t="shared" ca="1" si="73"/>
        <v/>
      </c>
      <c r="N279" s="158" t="str">
        <f t="shared" ca="1" si="74"/>
        <v/>
      </c>
      <c r="O279" s="54" t="str">
        <f t="shared" ca="1" si="75"/>
        <v/>
      </c>
      <c r="P279" s="54" t="str">
        <f t="shared" ca="1" si="76"/>
        <v/>
      </c>
      <c r="Q279" s="54" t="str">
        <f t="shared" ca="1" si="77"/>
        <v/>
      </c>
      <c r="R279" s="158" t="str">
        <f t="shared" ca="1" si="78"/>
        <v/>
      </c>
      <c r="S279" s="54" t="str">
        <f t="shared" ca="1" si="79"/>
        <v/>
      </c>
      <c r="T279" s="54" t="str">
        <f t="shared" ca="1" si="80"/>
        <v/>
      </c>
      <c r="U279" s="54" t="str">
        <f t="shared" ca="1" si="81"/>
        <v/>
      </c>
      <c r="V279" s="54" t="str">
        <f t="shared" ca="1" si="82"/>
        <v/>
      </c>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row>
    <row r="280" spans="1:46">
      <c r="A280" s="5"/>
      <c r="B280" s="39"/>
      <c r="C280" s="194"/>
      <c r="D280" s="34"/>
      <c r="E280" s="34"/>
      <c r="F280" s="69"/>
      <c r="G280" s="4" t="str">
        <f t="shared" si="83"/>
        <v/>
      </c>
      <c r="H280" s="5"/>
      <c r="I280" s="157">
        <f t="shared" si="70"/>
        <v>259</v>
      </c>
      <c r="J280" s="5"/>
      <c r="K280" s="54" t="str">
        <f t="shared" ca="1" si="71"/>
        <v/>
      </c>
      <c r="L280" s="54" t="str">
        <f t="shared" ca="1" si="72"/>
        <v/>
      </c>
      <c r="M280" s="54" t="str">
        <f t="shared" ca="1" si="73"/>
        <v/>
      </c>
      <c r="N280" s="158" t="str">
        <f t="shared" ca="1" si="74"/>
        <v/>
      </c>
      <c r="O280" s="54" t="str">
        <f t="shared" ca="1" si="75"/>
        <v/>
      </c>
      <c r="P280" s="54" t="str">
        <f t="shared" ca="1" si="76"/>
        <v/>
      </c>
      <c r="Q280" s="54" t="str">
        <f t="shared" ca="1" si="77"/>
        <v/>
      </c>
      <c r="R280" s="158" t="str">
        <f t="shared" ca="1" si="78"/>
        <v/>
      </c>
      <c r="S280" s="54" t="str">
        <f t="shared" ca="1" si="79"/>
        <v/>
      </c>
      <c r="T280" s="54" t="str">
        <f t="shared" ca="1" si="80"/>
        <v/>
      </c>
      <c r="U280" s="54" t="str">
        <f t="shared" ca="1" si="81"/>
        <v/>
      </c>
      <c r="V280" s="54" t="str">
        <f t="shared" ca="1" si="82"/>
        <v/>
      </c>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row>
    <row r="281" spans="1:46">
      <c r="A281" s="5"/>
      <c r="B281" s="39"/>
      <c r="C281" s="194"/>
      <c r="D281" s="34"/>
      <c r="E281" s="34"/>
      <c r="F281" s="69"/>
      <c r="G281" s="4" t="str">
        <f t="shared" si="83"/>
        <v/>
      </c>
      <c r="H281" s="5"/>
      <c r="I281" s="157">
        <f t="shared" si="70"/>
        <v>259</v>
      </c>
      <c r="J281" s="5"/>
      <c r="K281" s="54" t="str">
        <f t="shared" ca="1" si="71"/>
        <v/>
      </c>
      <c r="L281" s="54" t="str">
        <f t="shared" ca="1" si="72"/>
        <v/>
      </c>
      <c r="M281" s="54" t="str">
        <f t="shared" ca="1" si="73"/>
        <v/>
      </c>
      <c r="N281" s="158" t="str">
        <f t="shared" ca="1" si="74"/>
        <v/>
      </c>
      <c r="O281" s="54" t="str">
        <f t="shared" ca="1" si="75"/>
        <v/>
      </c>
      <c r="P281" s="54" t="str">
        <f t="shared" ca="1" si="76"/>
        <v/>
      </c>
      <c r="Q281" s="54" t="str">
        <f t="shared" ca="1" si="77"/>
        <v/>
      </c>
      <c r="R281" s="158" t="str">
        <f t="shared" ca="1" si="78"/>
        <v/>
      </c>
      <c r="S281" s="54" t="str">
        <f t="shared" ca="1" si="79"/>
        <v/>
      </c>
      <c r="T281" s="54" t="str">
        <f t="shared" ca="1" si="80"/>
        <v/>
      </c>
      <c r="U281" s="54" t="str">
        <f t="shared" ca="1" si="81"/>
        <v/>
      </c>
      <c r="V281" s="54" t="str">
        <f t="shared" ca="1" si="82"/>
        <v/>
      </c>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row>
    <row r="282" spans="1:46">
      <c r="A282" s="5"/>
      <c r="B282" s="39"/>
      <c r="C282" s="194"/>
      <c r="D282" s="34"/>
      <c r="E282" s="34"/>
      <c r="F282" s="69"/>
      <c r="G282" s="4" t="str">
        <f t="shared" si="83"/>
        <v/>
      </c>
      <c r="H282" s="5"/>
      <c r="I282" s="157">
        <f t="shared" si="70"/>
        <v>259</v>
      </c>
      <c r="J282" s="5"/>
      <c r="K282" s="54" t="str">
        <f t="shared" ca="1" si="71"/>
        <v/>
      </c>
      <c r="L282" s="54" t="str">
        <f t="shared" ca="1" si="72"/>
        <v/>
      </c>
      <c r="M282" s="54" t="str">
        <f t="shared" ca="1" si="73"/>
        <v/>
      </c>
      <c r="N282" s="158" t="str">
        <f t="shared" ca="1" si="74"/>
        <v/>
      </c>
      <c r="O282" s="54" t="str">
        <f t="shared" ca="1" si="75"/>
        <v/>
      </c>
      <c r="P282" s="54" t="str">
        <f t="shared" ca="1" si="76"/>
        <v/>
      </c>
      <c r="Q282" s="54" t="str">
        <f t="shared" ca="1" si="77"/>
        <v/>
      </c>
      <c r="R282" s="158" t="str">
        <f t="shared" ca="1" si="78"/>
        <v/>
      </c>
      <c r="S282" s="54" t="str">
        <f t="shared" ca="1" si="79"/>
        <v/>
      </c>
      <c r="T282" s="54" t="str">
        <f t="shared" ca="1" si="80"/>
        <v/>
      </c>
      <c r="U282" s="54" t="str">
        <f t="shared" ca="1" si="81"/>
        <v/>
      </c>
      <c r="V282" s="54" t="str">
        <f t="shared" ca="1" si="82"/>
        <v/>
      </c>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row>
    <row r="283" spans="1:46">
      <c r="A283" s="5"/>
      <c r="B283" s="39"/>
      <c r="C283" s="194"/>
      <c r="D283" s="34"/>
      <c r="E283" s="34"/>
      <c r="F283" s="69"/>
      <c r="G283" s="4" t="str">
        <f t="shared" si="83"/>
        <v/>
      </c>
      <c r="H283" s="5"/>
      <c r="I283" s="157">
        <f t="shared" si="70"/>
        <v>259</v>
      </c>
      <c r="J283" s="5"/>
      <c r="K283" s="54" t="str">
        <f t="shared" ca="1" si="71"/>
        <v/>
      </c>
      <c r="L283" s="54" t="str">
        <f t="shared" ca="1" si="72"/>
        <v/>
      </c>
      <c r="M283" s="54" t="str">
        <f t="shared" ca="1" si="73"/>
        <v/>
      </c>
      <c r="N283" s="158" t="str">
        <f t="shared" ca="1" si="74"/>
        <v/>
      </c>
      <c r="O283" s="54" t="str">
        <f t="shared" ca="1" si="75"/>
        <v/>
      </c>
      <c r="P283" s="54" t="str">
        <f t="shared" ca="1" si="76"/>
        <v/>
      </c>
      <c r="Q283" s="54" t="str">
        <f t="shared" ca="1" si="77"/>
        <v/>
      </c>
      <c r="R283" s="158" t="str">
        <f t="shared" ca="1" si="78"/>
        <v/>
      </c>
      <c r="S283" s="54" t="str">
        <f t="shared" ca="1" si="79"/>
        <v/>
      </c>
      <c r="T283" s="54" t="str">
        <f t="shared" ca="1" si="80"/>
        <v/>
      </c>
      <c r="U283" s="54" t="str">
        <f t="shared" ca="1" si="81"/>
        <v/>
      </c>
      <c r="V283" s="54" t="str">
        <f t="shared" ca="1" si="82"/>
        <v/>
      </c>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row>
    <row r="284" spans="1:46">
      <c r="A284" s="5"/>
      <c r="B284" s="39"/>
      <c r="C284" s="194"/>
      <c r="D284" s="34"/>
      <c r="E284" s="34"/>
      <c r="F284" s="69"/>
      <c r="G284" s="4" t="str">
        <f t="shared" si="83"/>
        <v/>
      </c>
      <c r="H284" s="5"/>
      <c r="I284" s="157"/>
      <c r="J284" s="5"/>
      <c r="K284" s="54" t="str">
        <f t="shared" ca="1" si="71"/>
        <v/>
      </c>
      <c r="L284" s="54" t="str">
        <f t="shared" ca="1" si="72"/>
        <v/>
      </c>
      <c r="M284" s="54" t="str">
        <f t="shared" ca="1" si="73"/>
        <v/>
      </c>
      <c r="N284" s="158" t="str">
        <f t="shared" ca="1" si="74"/>
        <v/>
      </c>
      <c r="O284" s="54" t="str">
        <f t="shared" ca="1" si="75"/>
        <v/>
      </c>
      <c r="P284" s="54" t="str">
        <f t="shared" ca="1" si="76"/>
        <v/>
      </c>
      <c r="Q284" s="54" t="str">
        <f t="shared" ca="1" si="77"/>
        <v/>
      </c>
      <c r="R284" s="158" t="str">
        <f t="shared" ca="1" si="78"/>
        <v/>
      </c>
      <c r="S284" s="54" t="str">
        <f t="shared" ca="1" si="79"/>
        <v/>
      </c>
      <c r="T284" s="54" t="str">
        <f t="shared" ca="1" si="80"/>
        <v/>
      </c>
      <c r="U284" s="54" t="str">
        <f t="shared" ca="1" si="81"/>
        <v/>
      </c>
      <c r="V284" s="54" t="str">
        <f t="shared" ca="1" si="82"/>
        <v/>
      </c>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row>
    <row r="285" spans="1:46">
      <c r="A285" s="5"/>
      <c r="B285" s="39"/>
      <c r="C285" s="194"/>
      <c r="D285" s="34"/>
      <c r="E285" s="34"/>
      <c r="F285" s="69"/>
      <c r="G285" s="4" t="str">
        <f t="shared" si="83"/>
        <v/>
      </c>
      <c r="H285" s="5"/>
      <c r="I285" s="157"/>
      <c r="J285" s="5"/>
      <c r="K285" s="54" t="str">
        <f t="shared" ca="1" si="71"/>
        <v/>
      </c>
      <c r="L285" s="54" t="str">
        <f t="shared" ca="1" si="72"/>
        <v/>
      </c>
      <c r="M285" s="54" t="str">
        <f t="shared" ca="1" si="73"/>
        <v/>
      </c>
      <c r="N285" s="158" t="str">
        <f t="shared" ca="1" si="74"/>
        <v/>
      </c>
      <c r="O285" s="54" t="str">
        <f t="shared" ca="1" si="75"/>
        <v/>
      </c>
      <c r="P285" s="54" t="str">
        <f t="shared" ca="1" si="76"/>
        <v/>
      </c>
      <c r="Q285" s="54" t="str">
        <f t="shared" ca="1" si="77"/>
        <v/>
      </c>
      <c r="R285" s="158" t="str">
        <f t="shared" ca="1" si="78"/>
        <v/>
      </c>
      <c r="S285" s="54" t="str">
        <f t="shared" ca="1" si="79"/>
        <v/>
      </c>
      <c r="T285" s="54" t="str">
        <f t="shared" ca="1" si="80"/>
        <v/>
      </c>
      <c r="U285" s="54" t="str">
        <f t="shared" ca="1" si="81"/>
        <v/>
      </c>
      <c r="V285" s="54" t="str">
        <f t="shared" ca="1" si="82"/>
        <v/>
      </c>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row>
    <row r="286" spans="1:46">
      <c r="A286" s="5"/>
      <c r="B286" s="39"/>
      <c r="C286" s="194"/>
      <c r="D286" s="34"/>
      <c r="E286" s="34"/>
      <c r="F286" s="69"/>
      <c r="G286" s="4" t="str">
        <f t="shared" si="83"/>
        <v/>
      </c>
      <c r="H286" s="5"/>
      <c r="I286" s="157"/>
      <c r="J286" s="5"/>
      <c r="K286" s="54" t="str">
        <f t="shared" ca="1" si="71"/>
        <v/>
      </c>
      <c r="L286" s="54" t="str">
        <f t="shared" ca="1" si="72"/>
        <v/>
      </c>
      <c r="M286" s="54" t="str">
        <f t="shared" ca="1" si="73"/>
        <v/>
      </c>
      <c r="N286" s="158" t="str">
        <f t="shared" ca="1" si="74"/>
        <v/>
      </c>
      <c r="O286" s="54" t="str">
        <f t="shared" ca="1" si="75"/>
        <v/>
      </c>
      <c r="P286" s="54" t="str">
        <f t="shared" ca="1" si="76"/>
        <v/>
      </c>
      <c r="Q286" s="54" t="str">
        <f t="shared" ca="1" si="77"/>
        <v/>
      </c>
      <c r="R286" s="158" t="str">
        <f t="shared" ca="1" si="78"/>
        <v/>
      </c>
      <c r="S286" s="54" t="str">
        <f t="shared" ca="1" si="79"/>
        <v/>
      </c>
      <c r="T286" s="54" t="str">
        <f t="shared" ca="1" si="80"/>
        <v/>
      </c>
      <c r="U286" s="54" t="str">
        <f t="shared" ca="1" si="81"/>
        <v/>
      </c>
      <c r="V286" s="54" t="str">
        <f t="shared" ca="1" si="82"/>
        <v/>
      </c>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row>
    <row r="287" spans="1:46">
      <c r="A287" s="5"/>
      <c r="B287" s="39"/>
      <c r="C287" s="194"/>
      <c r="D287" s="34"/>
      <c r="E287" s="34"/>
      <c r="F287" s="69"/>
      <c r="G287" s="4" t="str">
        <f t="shared" si="83"/>
        <v/>
      </c>
      <c r="H287" s="5"/>
      <c r="I287" s="157"/>
      <c r="J287" s="5"/>
      <c r="K287" s="54" t="str">
        <f t="shared" ca="1" si="71"/>
        <v/>
      </c>
      <c r="L287" s="54" t="str">
        <f t="shared" ca="1" si="72"/>
        <v/>
      </c>
      <c r="M287" s="54" t="str">
        <f t="shared" ca="1" si="73"/>
        <v/>
      </c>
      <c r="N287" s="158" t="str">
        <f t="shared" ca="1" si="74"/>
        <v/>
      </c>
      <c r="O287" s="54" t="str">
        <f t="shared" ca="1" si="75"/>
        <v/>
      </c>
      <c r="P287" s="54" t="str">
        <f t="shared" ca="1" si="76"/>
        <v/>
      </c>
      <c r="Q287" s="54" t="str">
        <f t="shared" ca="1" si="77"/>
        <v/>
      </c>
      <c r="R287" s="158" t="str">
        <f t="shared" ca="1" si="78"/>
        <v/>
      </c>
      <c r="S287" s="54" t="str">
        <f t="shared" ca="1" si="79"/>
        <v/>
      </c>
      <c r="T287" s="54" t="str">
        <f t="shared" ca="1" si="80"/>
        <v/>
      </c>
      <c r="U287" s="54" t="str">
        <f t="shared" ca="1" si="81"/>
        <v/>
      </c>
      <c r="V287" s="54" t="str">
        <f t="shared" ca="1" si="82"/>
        <v/>
      </c>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row>
    <row r="288" spans="1:46">
      <c r="A288" s="5"/>
      <c r="B288" s="39"/>
      <c r="C288" s="194"/>
      <c r="D288" s="34"/>
      <c r="E288" s="34"/>
      <c r="F288" s="69"/>
      <c r="G288" s="4" t="str">
        <f t="shared" si="83"/>
        <v/>
      </c>
      <c r="H288" s="5"/>
      <c r="I288" s="157"/>
      <c r="J288" s="5"/>
      <c r="K288" s="54" t="str">
        <f t="shared" ca="1" si="71"/>
        <v/>
      </c>
      <c r="L288" s="54" t="str">
        <f t="shared" ca="1" si="72"/>
        <v/>
      </c>
      <c r="M288" s="54" t="str">
        <f t="shared" ca="1" si="73"/>
        <v/>
      </c>
      <c r="N288" s="158" t="str">
        <f t="shared" ca="1" si="74"/>
        <v/>
      </c>
      <c r="O288" s="54" t="str">
        <f t="shared" ca="1" si="75"/>
        <v/>
      </c>
      <c r="P288" s="54" t="str">
        <f t="shared" ca="1" si="76"/>
        <v/>
      </c>
      <c r="Q288" s="54" t="str">
        <f t="shared" ca="1" si="77"/>
        <v/>
      </c>
      <c r="R288" s="158" t="str">
        <f t="shared" ca="1" si="78"/>
        <v/>
      </c>
      <c r="S288" s="54" t="str">
        <f t="shared" ca="1" si="79"/>
        <v/>
      </c>
      <c r="T288" s="54" t="str">
        <f t="shared" ca="1" si="80"/>
        <v/>
      </c>
      <c r="U288" s="54" t="str">
        <f t="shared" ca="1" si="81"/>
        <v/>
      </c>
      <c r="V288" s="54" t="str">
        <f t="shared" ca="1" si="82"/>
        <v/>
      </c>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row>
    <row r="289" spans="1:46" ht="15" thickBot="1">
      <c r="A289" s="5"/>
      <c r="B289" s="40"/>
      <c r="C289" s="195"/>
      <c r="D289" s="182"/>
      <c r="E289" s="182"/>
      <c r="F289" s="183"/>
      <c r="G289" s="184" t="str">
        <f t="shared" si="83"/>
        <v/>
      </c>
      <c r="H289" s="5"/>
      <c r="I289" s="157"/>
      <c r="J289" s="5"/>
      <c r="K289" s="54" t="str">
        <f t="shared" ca="1" si="71"/>
        <v/>
      </c>
      <c r="L289" s="54" t="str">
        <f t="shared" ca="1" si="72"/>
        <v/>
      </c>
      <c r="M289" s="54" t="str">
        <f t="shared" ca="1" si="73"/>
        <v/>
      </c>
      <c r="N289" s="158" t="str">
        <f t="shared" ca="1" si="74"/>
        <v/>
      </c>
      <c r="O289" s="54" t="str">
        <f t="shared" ca="1" si="75"/>
        <v/>
      </c>
      <c r="P289" s="54" t="str">
        <f t="shared" ca="1" si="76"/>
        <v/>
      </c>
      <c r="Q289" s="54" t="str">
        <f t="shared" ca="1" si="77"/>
        <v/>
      </c>
      <c r="R289" s="158" t="str">
        <f t="shared" ca="1" si="78"/>
        <v/>
      </c>
      <c r="S289" s="54" t="str">
        <f t="shared" ca="1" si="79"/>
        <v/>
      </c>
      <c r="T289" s="54" t="str">
        <f t="shared" ca="1" si="80"/>
        <v/>
      </c>
      <c r="U289" s="54" t="str">
        <f t="shared" ca="1" si="81"/>
        <v/>
      </c>
      <c r="V289" s="54" t="str">
        <f t="shared" ca="1" si="82"/>
        <v/>
      </c>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row>
    <row r="290" spans="1:46" ht="15" thickBot="1">
      <c r="A290" s="5"/>
      <c r="B290" s="5"/>
      <c r="C290" s="5"/>
      <c r="D290" s="5"/>
      <c r="E290" s="223" t="s">
        <v>3</v>
      </c>
      <c r="F290" s="224"/>
      <c r="G290" s="181">
        <f ca="1">SUM(G265:G289)</f>
        <v>0</v>
      </c>
      <c r="H290" s="5"/>
      <c r="I290" s="157"/>
      <c r="J290" s="5"/>
      <c r="K290" s="5"/>
      <c r="L290" s="5"/>
      <c r="M290" s="5"/>
      <c r="N290" s="31"/>
      <c r="O290" s="5"/>
      <c r="P290" s="5"/>
      <c r="Q290" s="5"/>
      <c r="R290" s="31"/>
      <c r="S290" s="5"/>
      <c r="T290" s="71"/>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row>
    <row r="291" spans="1:46" ht="90" customHeight="1" thickBot="1">
      <c r="A291" s="5"/>
      <c r="B291" s="55" t="s">
        <v>5</v>
      </c>
      <c r="C291" s="221"/>
      <c r="D291" s="222"/>
      <c r="E291" s="178"/>
      <c r="F291" s="227" t="s">
        <v>129</v>
      </c>
      <c r="G291" s="228"/>
      <c r="H291" s="5"/>
      <c r="I291" s="157"/>
      <c r="J291" s="5"/>
      <c r="K291" s="5"/>
      <c r="L291" s="5"/>
      <c r="M291" s="5"/>
      <c r="N291" s="31"/>
      <c r="O291" s="5"/>
      <c r="P291" s="5"/>
      <c r="Q291" s="5"/>
      <c r="R291" s="31"/>
      <c r="S291" s="5"/>
      <c r="T291" s="71"/>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row>
    <row r="292" spans="1:46" ht="73.2" customHeight="1" thickBot="1">
      <c r="A292" s="5"/>
      <c r="B292" s="55" t="s">
        <v>26</v>
      </c>
      <c r="C292" s="215" t="str">
        <f>IF($F$11="","",$F$11)</f>
        <v/>
      </c>
      <c r="D292" s="216"/>
      <c r="E292" s="177" t="str">
        <f>IF(E291="","",IF(E291=1,0.5%,1%))</f>
        <v/>
      </c>
      <c r="F292" s="176" t="s">
        <v>119</v>
      </c>
      <c r="G292" s="56" t="str">
        <f>IF(OR(C292="",E291=""),"",C292*E292)</f>
        <v/>
      </c>
      <c r="H292" s="5"/>
      <c r="I292" s="157"/>
      <c r="J292" s="5"/>
      <c r="K292" s="5"/>
      <c r="L292" s="5"/>
      <c r="M292" s="5"/>
      <c r="N292" s="31"/>
      <c r="O292" s="5"/>
      <c r="P292" s="5"/>
      <c r="Q292" s="5"/>
      <c r="R292" s="31"/>
      <c r="S292" s="5"/>
      <c r="T292" s="71"/>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row>
    <row r="293" spans="1:46" ht="15.6">
      <c r="A293" s="5"/>
      <c r="B293" s="5"/>
      <c r="C293" s="175" t="s">
        <v>120</v>
      </c>
      <c r="D293" s="179" t="str">
        <f>E292</f>
        <v/>
      </c>
      <c r="E293" s="205" t="s">
        <v>121</v>
      </c>
      <c r="F293" s="206"/>
      <c r="G293" s="217" t="str">
        <f>IF(AND(C291="",C292=""),"",IF(AND(C291&lt;E291,C292=""),"nein, keine Gleitung möglich",IF(AND(C291&gt;E291,C292=""),"bitte noch geschätze Auftragssumme eintragen",IF(AND(G290&gt;G292,C291=""),"bitte noch Zeitraum eintragen",IF(OR(C291&lt;E291,G290&lt;G292),"nein, keine Gleitung möglich","ja =&gt; Aufnahme im Fb 225")))))</f>
        <v/>
      </c>
      <c r="H293" s="5"/>
      <c r="I293" s="157"/>
      <c r="J293" s="5"/>
      <c r="K293" s="5"/>
      <c r="L293" s="5"/>
      <c r="M293" s="5"/>
      <c r="N293" s="31"/>
      <c r="O293" s="5"/>
      <c r="P293" s="5"/>
      <c r="Q293" s="5"/>
      <c r="R293" s="31"/>
      <c r="S293" s="5"/>
      <c r="T293" s="71"/>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row>
    <row r="294" spans="1:46" ht="16.2" customHeight="1" thickBot="1">
      <c r="A294" s="5"/>
      <c r="B294" s="5"/>
      <c r="C294" s="180" t="s">
        <v>12</v>
      </c>
      <c r="D294" s="174">
        <f>E291</f>
        <v>0</v>
      </c>
      <c r="E294" s="219" t="s">
        <v>122</v>
      </c>
      <c r="F294" s="220"/>
      <c r="G294" s="218"/>
      <c r="H294" s="5"/>
      <c r="I294" s="157"/>
      <c r="J294" s="5"/>
      <c r="K294" s="5"/>
      <c r="L294" s="5"/>
      <c r="M294" s="5"/>
      <c r="N294" s="31"/>
      <c r="O294" s="5"/>
      <c r="P294" s="5"/>
      <c r="Q294" s="5"/>
      <c r="R294" s="31"/>
      <c r="S294" s="5"/>
      <c r="T294" s="71"/>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row>
    <row r="295" spans="1:46" ht="15" thickBot="1">
      <c r="A295" s="5"/>
      <c r="B295" s="5"/>
      <c r="C295" s="5"/>
      <c r="D295" s="5"/>
      <c r="E295" s="5"/>
      <c r="F295" s="5"/>
      <c r="G295" s="5"/>
      <c r="H295" s="5"/>
      <c r="I295" s="157"/>
      <c r="J295" s="5"/>
      <c r="K295" s="5"/>
      <c r="L295" s="5"/>
      <c r="M295" s="5"/>
      <c r="N295" s="31"/>
      <c r="O295" s="5"/>
      <c r="P295" s="5"/>
      <c r="Q295" s="5"/>
      <c r="R295" s="31"/>
      <c r="S295" s="5"/>
      <c r="T295" s="71"/>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row>
    <row r="296" spans="1:46" s="5" customFormat="1" ht="57.6" customHeight="1" thickBot="1">
      <c r="B296" s="209" t="s">
        <v>128</v>
      </c>
      <c r="C296" s="210"/>
      <c r="D296" s="210"/>
      <c r="E296" s="210"/>
      <c r="F296" s="153" t="str">
        <f>IF(AND(OR(F259="",B298="",C298=""),E298=""),"X",IF(AND(E298="",B298&lt;&gt;"",C298&lt;&gt;""),F259*(C298/B298),IF(AND(E298&lt;&gt;"",B298="",C298&lt;&gt;""),E298,"X")))</f>
        <v>X</v>
      </c>
      <c r="G296" s="138" t="str">
        <f>G259</f>
        <v>EUR/</v>
      </c>
      <c r="I296" s="157"/>
      <c r="J296" s="154"/>
      <c r="N296" s="31"/>
      <c r="R296" s="31"/>
      <c r="T296" s="71"/>
    </row>
    <row r="297" spans="1:46" s="5" customFormat="1" ht="58.2" customHeight="1" thickBot="1">
      <c r="B297" s="185" t="s">
        <v>126</v>
      </c>
      <c r="C297" s="185" t="s">
        <v>131</v>
      </c>
      <c r="D297" s="186" t="s">
        <v>127</v>
      </c>
      <c r="E297" s="53" t="s">
        <v>132</v>
      </c>
      <c r="I297" s="157"/>
      <c r="N297" s="31"/>
      <c r="R297" s="31"/>
      <c r="T297" s="71"/>
    </row>
    <row r="298" spans="1:46" s="5" customFormat="1" ht="15" thickBot="1">
      <c r="B298" s="70"/>
      <c r="C298" s="70"/>
      <c r="D298" s="7"/>
      <c r="E298" s="106"/>
      <c r="F298" s="7"/>
      <c r="G298" s="7"/>
      <c r="I298" s="157"/>
      <c r="N298" s="31"/>
      <c r="R298" s="31"/>
      <c r="T298" s="71"/>
    </row>
    <row r="299" spans="1:46" s="5" customFormat="1">
      <c r="N299" s="31"/>
      <c r="R299" s="31"/>
      <c r="T299" s="71"/>
    </row>
    <row r="300" spans="1:46" s="5" customFormat="1" ht="28.2" customHeight="1">
      <c r="B300" s="211" t="s">
        <v>9</v>
      </c>
      <c r="C300" s="211"/>
      <c r="D300" s="211"/>
      <c r="E300" s="211"/>
      <c r="F300" s="211"/>
      <c r="G300" s="211"/>
      <c r="H300" s="58"/>
      <c r="I300" s="58"/>
      <c r="J300" s="58"/>
      <c r="N300" s="31"/>
      <c r="R300" s="31"/>
      <c r="T300" s="71"/>
    </row>
    <row r="301" spans="1:46" s="5" customFormat="1">
      <c r="B301" s="212" t="str">
        <f>HYPERLINK("#", "https://www.destatis.de/DE/Themen/Wirtschaft/Preise/Erzeugerpreisindex-gewerbliche-Produkte/_inhalt.html#sprg238922")</f>
        <v>https://www.destatis.de/DE/Themen/Wirtschaft/Preise/Erzeugerpreisindex-gewerbliche-Produkte/_inhalt.html#sprg238922</v>
      </c>
      <c r="C301" s="212"/>
      <c r="D301" s="212"/>
      <c r="E301" s="212"/>
      <c r="F301" s="212"/>
      <c r="G301" s="212"/>
      <c r="N301" s="31"/>
      <c r="R301" s="31"/>
      <c r="T301" s="71"/>
    </row>
    <row r="302" spans="1:46" s="5" customFormat="1">
      <c r="B302" s="172"/>
      <c r="C302" s="172"/>
      <c r="D302" s="172"/>
      <c r="E302" s="172"/>
      <c r="F302" s="172"/>
      <c r="G302" s="172"/>
      <c r="N302" s="31"/>
      <c r="R302" s="31"/>
      <c r="T302" s="71"/>
    </row>
    <row r="303" spans="1:46" ht="16.2" thickBot="1">
      <c r="A303" s="5"/>
      <c r="B303" s="5"/>
      <c r="C303" s="5"/>
      <c r="D303" s="5"/>
      <c r="E303" s="5"/>
      <c r="F303" s="5"/>
      <c r="G303" s="5"/>
      <c r="H303" s="49"/>
      <c r="I303" s="49"/>
      <c r="J303" s="5"/>
      <c r="K303" s="5"/>
      <c r="L303" s="5"/>
      <c r="M303" s="5"/>
      <c r="N303" s="31"/>
      <c r="O303" s="5"/>
      <c r="P303" s="5"/>
      <c r="Q303" s="5"/>
      <c r="R303" s="31"/>
      <c r="S303" s="5"/>
      <c r="T303" s="71"/>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row>
    <row r="304" spans="1:46" s="170" customFormat="1" ht="21.6" customHeight="1" thickBot="1">
      <c r="A304" s="166"/>
      <c r="B304" s="167" t="s">
        <v>89</v>
      </c>
      <c r="C304" s="213"/>
      <c r="D304" s="214"/>
      <c r="E304" s="167" t="s">
        <v>11</v>
      </c>
      <c r="F304" s="213"/>
      <c r="G304" s="214"/>
      <c r="H304" s="166"/>
      <c r="I304" s="166"/>
      <c r="J304" s="166"/>
      <c r="K304" s="166"/>
      <c r="L304" s="166"/>
      <c r="M304" s="166"/>
      <c r="N304" s="168"/>
      <c r="O304" s="166"/>
      <c r="P304" s="166"/>
      <c r="Q304" s="166"/>
      <c r="R304" s="168"/>
      <c r="S304" s="166"/>
      <c r="T304" s="169"/>
      <c r="U304" s="166"/>
      <c r="V304" s="166"/>
      <c r="W304" s="166"/>
      <c r="X304" s="166"/>
      <c r="Y304" s="166"/>
      <c r="Z304" s="166"/>
      <c r="AA304" s="166"/>
      <c r="AB304" s="166"/>
      <c r="AC304" s="166"/>
      <c r="AD304" s="166"/>
      <c r="AE304" s="166"/>
      <c r="AF304" s="166"/>
      <c r="AG304" s="166"/>
      <c r="AH304" s="166"/>
      <c r="AI304" s="166"/>
      <c r="AJ304" s="166"/>
      <c r="AK304" s="166"/>
      <c r="AL304" s="166"/>
      <c r="AM304" s="166"/>
      <c r="AN304" s="166"/>
      <c r="AO304" s="166"/>
      <c r="AP304" s="166"/>
      <c r="AQ304" s="166"/>
      <c r="AR304" s="166"/>
      <c r="AS304" s="166"/>
      <c r="AT304" s="166"/>
    </row>
    <row r="305" spans="1:46" ht="15" thickBot="1">
      <c r="A305" s="5"/>
      <c r="B305" s="5"/>
      <c r="C305" s="5"/>
      <c r="D305" s="5"/>
      <c r="E305" s="5"/>
      <c r="F305" s="5"/>
      <c r="G305" s="5"/>
      <c r="H305" s="5"/>
      <c r="I305" s="5"/>
      <c r="J305" s="5"/>
      <c r="K305" s="5"/>
      <c r="L305" s="5"/>
      <c r="M305" s="5"/>
      <c r="N305" s="31"/>
      <c r="O305" s="5"/>
      <c r="P305" s="5"/>
      <c r="Q305" s="5"/>
      <c r="R305" s="31"/>
      <c r="S305" s="5"/>
      <c r="T305" s="71"/>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row>
    <row r="306" spans="1:46" ht="27.6" customHeight="1" thickBot="1">
      <c r="A306" s="5"/>
      <c r="B306" s="5"/>
      <c r="C306" s="5"/>
      <c r="D306" s="5"/>
      <c r="E306" s="5"/>
      <c r="F306" s="5"/>
      <c r="G306" s="125" t="s">
        <v>69</v>
      </c>
      <c r="H306" s="5"/>
      <c r="I306" s="5"/>
      <c r="J306" s="5"/>
      <c r="K306" s="5"/>
      <c r="L306" s="5"/>
      <c r="M306" s="5"/>
      <c r="N306" s="31"/>
      <c r="O306" s="5"/>
      <c r="P306" s="5"/>
      <c r="Q306" s="5"/>
      <c r="R306" s="31"/>
      <c r="S306" s="5"/>
      <c r="T306" s="71"/>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row>
    <row r="307" spans="1:46" ht="72" customHeight="1" thickBot="1">
      <c r="A307" s="5"/>
      <c r="B307" s="229" t="s">
        <v>118</v>
      </c>
      <c r="C307" s="230"/>
      <c r="D307" s="230"/>
      <c r="E307" s="231"/>
      <c r="F307" s="153" t="str">
        <f>IF(AND(ISBLANK(B309)=TRUE,ISBLANK(B311)=TRUE),"",IF(ISBLANK(B309)=TRUE,SUM(B311:E311)/COUNT(B311:E311),SUM(B309:E309)/COUNT(B309:E309)))</f>
        <v/>
      </c>
      <c r="G307" s="107" t="s">
        <v>60</v>
      </c>
      <c r="H307" s="5"/>
      <c r="I307" s="157">
        <f>ROW()</f>
        <v>307</v>
      </c>
      <c r="J307" s="5"/>
      <c r="K307" s="5"/>
      <c r="L307" s="5"/>
      <c r="M307" s="5"/>
      <c r="N307" s="31"/>
      <c r="O307" s="5"/>
      <c r="P307" s="5"/>
      <c r="Q307" s="5"/>
      <c r="R307" s="31"/>
      <c r="S307" s="5"/>
      <c r="T307" s="71"/>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row>
    <row r="308" spans="1:46" ht="60" customHeight="1" thickBot="1">
      <c r="A308" s="5"/>
      <c r="B308" s="185" t="s">
        <v>123</v>
      </c>
      <c r="C308" s="225" t="s">
        <v>124</v>
      </c>
      <c r="D308" s="224"/>
      <c r="E308" s="185" t="s">
        <v>125</v>
      </c>
      <c r="F308" s="66"/>
      <c r="G308" s="5"/>
      <c r="H308" s="5"/>
      <c r="I308" s="157">
        <f>I307</f>
        <v>307</v>
      </c>
      <c r="J308" s="5"/>
      <c r="K308" s="5"/>
      <c r="L308" s="5"/>
      <c r="M308" s="5"/>
      <c r="N308" s="31"/>
      <c r="O308" s="5"/>
      <c r="P308" s="5"/>
      <c r="Q308" s="5"/>
      <c r="R308" s="31"/>
      <c r="S308" s="5"/>
      <c r="T308" s="71"/>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row>
    <row r="309" spans="1:46" ht="15" thickBot="1">
      <c r="A309" s="5"/>
      <c r="B309" s="106"/>
      <c r="C309" s="207"/>
      <c r="D309" s="208"/>
      <c r="E309" s="106"/>
      <c r="F309" s="5"/>
      <c r="G309" s="5"/>
      <c r="H309" s="5"/>
      <c r="I309" s="157">
        <f t="shared" ref="I309:I331" si="84">I308</f>
        <v>307</v>
      </c>
      <c r="J309" s="5"/>
      <c r="K309" s="5"/>
      <c r="L309" s="5"/>
      <c r="M309" s="5"/>
      <c r="N309" s="31"/>
      <c r="O309" s="5"/>
      <c r="P309" s="5"/>
      <c r="Q309" s="5"/>
      <c r="R309" s="31"/>
      <c r="S309" s="5"/>
      <c r="T309" s="71"/>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row>
    <row r="310" spans="1:46" ht="28.95" customHeight="1" thickBot="1">
      <c r="A310" s="5"/>
      <c r="B310" s="51" t="s">
        <v>0</v>
      </c>
      <c r="C310" s="225" t="s">
        <v>1</v>
      </c>
      <c r="D310" s="226"/>
      <c r="E310" s="51" t="s">
        <v>2</v>
      </c>
      <c r="F310" s="65"/>
      <c r="G310" s="5"/>
      <c r="H310" s="5"/>
      <c r="I310" s="157">
        <f t="shared" si="84"/>
        <v>307</v>
      </c>
      <c r="J310" s="5"/>
      <c r="K310" s="5"/>
      <c r="L310" s="5"/>
      <c r="M310" s="5"/>
      <c r="N310" s="31"/>
      <c r="O310" s="5"/>
      <c r="P310" s="5"/>
      <c r="Q310" s="5"/>
      <c r="R310" s="31"/>
      <c r="S310" s="5"/>
      <c r="T310" s="71"/>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row>
    <row r="311" spans="1:46" ht="15" thickBot="1">
      <c r="A311" s="5"/>
      <c r="B311" s="106"/>
      <c r="C311" s="207"/>
      <c r="D311" s="208"/>
      <c r="E311" s="106"/>
      <c r="F311" s="5"/>
      <c r="G311" s="5"/>
      <c r="H311" s="5"/>
      <c r="I311" s="157">
        <f t="shared" si="84"/>
        <v>307</v>
      </c>
      <c r="J311" s="5"/>
      <c r="K311" s="5"/>
      <c r="L311" s="5"/>
      <c r="M311" s="5"/>
      <c r="N311" s="31"/>
      <c r="O311" s="5"/>
      <c r="P311" s="5"/>
      <c r="Q311" s="5"/>
      <c r="R311" s="31"/>
      <c r="S311" s="5"/>
      <c r="T311" s="71"/>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row>
    <row r="312" spans="1:46" ht="57" customHeight="1" thickBot="1">
      <c r="A312" s="5"/>
      <c r="B312" s="173" t="s">
        <v>27</v>
      </c>
      <c r="C312" s="151" t="s">
        <v>73</v>
      </c>
      <c r="D312" s="152" t="s">
        <v>72</v>
      </c>
      <c r="E312" s="151" t="s">
        <v>74</v>
      </c>
      <c r="F312" s="152" t="s">
        <v>75</v>
      </c>
      <c r="G312" s="53" t="s">
        <v>39</v>
      </c>
      <c r="H312" s="5"/>
      <c r="I312" s="157">
        <f t="shared" si="84"/>
        <v>307</v>
      </c>
      <c r="J312" s="5"/>
      <c r="K312" s="5"/>
      <c r="L312" s="5"/>
      <c r="M312" s="5"/>
      <c r="N312" s="31"/>
      <c r="O312" s="5"/>
      <c r="P312" s="5"/>
      <c r="Q312" s="5"/>
      <c r="R312" s="31"/>
      <c r="S312" s="5"/>
      <c r="T312" s="71"/>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row>
    <row r="313" spans="1:46">
      <c r="A313" s="5"/>
      <c r="B313" s="38"/>
      <c r="C313" s="192"/>
      <c r="D313" s="1"/>
      <c r="E313" s="1"/>
      <c r="F313" s="67"/>
      <c r="G313" s="3" t="str">
        <f ca="1">IF(OR(C313="",E313=""),"",C313*E313*INDIRECT("F"&amp;I307))</f>
        <v/>
      </c>
      <c r="H313" s="5"/>
      <c r="I313" s="157">
        <f t="shared" si="84"/>
        <v>307</v>
      </c>
      <c r="J313" s="5"/>
      <c r="K313" s="54" t="str">
        <f ca="1">IF(AND(B313&lt;&gt;"",INDIRECT("G"&amp;I307+34)="ja =&gt; Aufnahme im Fb 225"),B313,"")</f>
        <v/>
      </c>
      <c r="L313" s="54" t="str">
        <f ca="1">IF(AND(B313&lt;&gt;"",INDIRECT("G"&amp;I307+34)="ja =&gt; Aufnahme im Fb 225"),INDIRECT("$C$"&amp;I307-3),"")</f>
        <v/>
      </c>
      <c r="M313" s="54" t="str">
        <f ca="1">IF(AND(B313&lt;&gt;"",INDIRECT("G"&amp;I307+34)="ja =&gt; Aufnahme im Fb 225"),INDIRECT("F"&amp;I307-3),"")</f>
        <v/>
      </c>
      <c r="N313" s="158" t="str">
        <f ca="1">IF(AND(B313&lt;&gt;"",INDIRECT("G"&amp;I307+34)="ja =&gt; Aufnahme im Fb 225"),INDIRECT("F"&amp;I307),"")</f>
        <v/>
      </c>
      <c r="O313" s="54" t="str">
        <f ca="1">IF(AND(B313&lt;&gt;"",INDIRECT("G"&amp;I307+34)="ja =&gt; Aufnahme im Fb 225"),INDIRECT("G"&amp;I307),"")</f>
        <v/>
      </c>
      <c r="P313" s="54" t="str">
        <f ca="1">IF(AND(B313&lt;&gt;"",INDIRECT("G"&amp;I307+34)="ja =&gt; Aufnahme im Fb 225"),E313,"")</f>
        <v/>
      </c>
      <c r="Q313" s="54" t="str">
        <f ca="1">IF(AND(B313&lt;&gt;"",INDIRECT("G"&amp;I307+34)="ja =&gt; Aufnahme im Fb 225"),F313,"")</f>
        <v/>
      </c>
      <c r="R313" s="158" t="str">
        <f ca="1">IF(AND(B313&lt;&gt;"",INDIRECT("G"&amp;I307+34)="ja =&gt; Aufnahme im Fb 225"),INDIRECT("F"&amp;I307+37),"")</f>
        <v/>
      </c>
      <c r="S313" s="54" t="str">
        <f ca="1">IF(AND(B313&lt;&gt;"",INDIRECT("G"&amp;I307+34)="ja =&gt; Aufnahme im Fb 225"),INDIRECT("G"&amp;I307+37),"")</f>
        <v/>
      </c>
      <c r="T313" s="54" t="str">
        <f ca="1">IF(AND(B313&lt;&gt;"",INDIRECT("G"&amp;I307+34)="ja =&gt; Aufnahme im Fb 225"),INDIRECT("C"&amp;I307+39),"")</f>
        <v/>
      </c>
      <c r="U313" s="54" t="str">
        <f ca="1">IF(AND(B313&lt;&gt;"",INDIRECT("G"&amp;I307+34)="ja =&gt; Aufnahme im Fb 225"),C313,"")</f>
        <v/>
      </c>
      <c r="V313" s="54" t="str">
        <f ca="1">IF(AND(B313&lt;&gt;"",INDIRECT("G"&amp;I307+34)="ja =&gt; Aufnahme im Fb 225"),D313,"")</f>
        <v/>
      </c>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row>
    <row r="314" spans="1:46">
      <c r="A314" s="5"/>
      <c r="B314" s="39"/>
      <c r="C314" s="193"/>
      <c r="D314" s="2"/>
      <c r="E314" s="2"/>
      <c r="F314" s="68"/>
      <c r="G314" s="4" t="str">
        <f ca="1">IF(OR(C314="",E314=""),"",C314*E314*INDIRECT("F"&amp;I308))</f>
        <v/>
      </c>
      <c r="H314" s="5"/>
      <c r="I314" s="157">
        <f t="shared" si="84"/>
        <v>307</v>
      </c>
      <c r="J314" s="5"/>
      <c r="K314" s="54" t="str">
        <f t="shared" ref="K314:K337" ca="1" si="85">IF(AND(B314&lt;&gt;"",INDIRECT("G"&amp;I308+34)="ja =&gt; Aufnahme im Fb 225"),B314,"")</f>
        <v/>
      </c>
      <c r="L314" s="54" t="str">
        <f t="shared" ref="L314:L337" ca="1" si="86">IF(AND(B314&lt;&gt;"",INDIRECT("G"&amp;I308+34)="ja =&gt; Aufnahme im Fb 225"),INDIRECT("$C$"&amp;I308-3),"")</f>
        <v/>
      </c>
      <c r="M314" s="54" t="str">
        <f t="shared" ref="M314:M337" ca="1" si="87">IF(AND(B314&lt;&gt;"",INDIRECT("G"&amp;I308+34)="ja =&gt; Aufnahme im Fb 225"),INDIRECT("F"&amp;I308-3),"")</f>
        <v/>
      </c>
      <c r="N314" s="158" t="str">
        <f t="shared" ref="N314:N337" ca="1" si="88">IF(AND(B314&lt;&gt;"",INDIRECT("G"&amp;I308+34)="ja =&gt; Aufnahme im Fb 225"),INDIRECT("F"&amp;I308),"")</f>
        <v/>
      </c>
      <c r="O314" s="54" t="str">
        <f t="shared" ref="O314:O337" ca="1" si="89">IF(AND(B314&lt;&gt;"",INDIRECT("G"&amp;I308+34)="ja =&gt; Aufnahme im Fb 225"),INDIRECT("G"&amp;I308),"")</f>
        <v/>
      </c>
      <c r="P314" s="54" t="str">
        <f t="shared" ref="P314:P337" ca="1" si="90">IF(AND(B314&lt;&gt;"",INDIRECT("G"&amp;I308+34)="ja =&gt; Aufnahme im Fb 225"),E314,"")</f>
        <v/>
      </c>
      <c r="Q314" s="54" t="str">
        <f t="shared" ref="Q314:Q337" ca="1" si="91">IF(AND(B314&lt;&gt;"",INDIRECT("G"&amp;I308+34)="ja =&gt; Aufnahme im Fb 225"),F314,"")</f>
        <v/>
      </c>
      <c r="R314" s="158" t="str">
        <f t="shared" ref="R314:R337" ca="1" si="92">IF(AND(B314&lt;&gt;"",INDIRECT("G"&amp;I308+34)="ja =&gt; Aufnahme im Fb 225"),INDIRECT("F"&amp;I308+37),"")</f>
        <v/>
      </c>
      <c r="S314" s="54" t="str">
        <f t="shared" ref="S314:S337" ca="1" si="93">IF(AND(B314&lt;&gt;"",INDIRECT("G"&amp;I308+34)="ja =&gt; Aufnahme im Fb 225"),INDIRECT("G"&amp;I308+37),"")</f>
        <v/>
      </c>
      <c r="T314" s="54" t="str">
        <f t="shared" ref="T314:T337" ca="1" si="94">IF(AND(B314&lt;&gt;"",INDIRECT("G"&amp;I308+34)="ja =&gt; Aufnahme im Fb 225"),INDIRECT("C"&amp;I308+39),"")</f>
        <v/>
      </c>
      <c r="U314" s="54" t="str">
        <f t="shared" ref="U314:U337" ca="1" si="95">IF(AND(B314&lt;&gt;"",INDIRECT("G"&amp;I308+34)="ja =&gt; Aufnahme im Fb 225"),C314,"")</f>
        <v/>
      </c>
      <c r="V314" s="54" t="str">
        <f t="shared" ref="V314:V337" ca="1" si="96">IF(AND(B314&lt;&gt;"",INDIRECT("G"&amp;I308+34)="ja =&gt; Aufnahme im Fb 225"),D314,"")</f>
        <v/>
      </c>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row>
    <row r="315" spans="1:46">
      <c r="A315" s="5"/>
      <c r="B315" s="39"/>
      <c r="C315" s="193"/>
      <c r="D315" s="2"/>
      <c r="E315" s="2"/>
      <c r="F315" s="68"/>
      <c r="G315" s="4" t="str">
        <f t="shared" ref="G315:G337" si="97">IF(OR(C315="",E315=""),"",C315*E315*$F$19)</f>
        <v/>
      </c>
      <c r="H315" s="5"/>
      <c r="I315" s="157">
        <f t="shared" si="84"/>
        <v>307</v>
      </c>
      <c r="J315" s="5"/>
      <c r="K315" s="54" t="str">
        <f t="shared" ca="1" si="85"/>
        <v/>
      </c>
      <c r="L315" s="54" t="str">
        <f t="shared" ca="1" si="86"/>
        <v/>
      </c>
      <c r="M315" s="54" t="str">
        <f t="shared" ca="1" si="87"/>
        <v/>
      </c>
      <c r="N315" s="158" t="str">
        <f t="shared" ca="1" si="88"/>
        <v/>
      </c>
      <c r="O315" s="54" t="str">
        <f t="shared" ca="1" si="89"/>
        <v/>
      </c>
      <c r="P315" s="54" t="str">
        <f t="shared" ca="1" si="90"/>
        <v/>
      </c>
      <c r="Q315" s="54" t="str">
        <f t="shared" ca="1" si="91"/>
        <v/>
      </c>
      <c r="R315" s="158" t="str">
        <f t="shared" ca="1" si="92"/>
        <v/>
      </c>
      <c r="S315" s="54" t="str">
        <f t="shared" ca="1" si="93"/>
        <v/>
      </c>
      <c r="T315" s="54" t="str">
        <f t="shared" ca="1" si="94"/>
        <v/>
      </c>
      <c r="U315" s="54" t="str">
        <f t="shared" ca="1" si="95"/>
        <v/>
      </c>
      <c r="V315" s="54" t="str">
        <f t="shared" ca="1" si="96"/>
        <v/>
      </c>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row>
    <row r="316" spans="1:46">
      <c r="A316" s="5"/>
      <c r="B316" s="39"/>
      <c r="C316" s="193"/>
      <c r="D316" s="2"/>
      <c r="E316" s="2"/>
      <c r="F316" s="68"/>
      <c r="G316" s="4" t="str">
        <f t="shared" si="97"/>
        <v/>
      </c>
      <c r="H316" s="5"/>
      <c r="I316" s="157">
        <f t="shared" si="84"/>
        <v>307</v>
      </c>
      <c r="J316" s="5"/>
      <c r="K316" s="54" t="str">
        <f t="shared" ca="1" si="85"/>
        <v/>
      </c>
      <c r="L316" s="54" t="str">
        <f t="shared" ca="1" si="86"/>
        <v/>
      </c>
      <c r="M316" s="54" t="str">
        <f t="shared" ca="1" si="87"/>
        <v/>
      </c>
      <c r="N316" s="158" t="str">
        <f t="shared" ca="1" si="88"/>
        <v/>
      </c>
      <c r="O316" s="54" t="str">
        <f t="shared" ca="1" si="89"/>
        <v/>
      </c>
      <c r="P316" s="54" t="str">
        <f t="shared" ca="1" si="90"/>
        <v/>
      </c>
      <c r="Q316" s="54" t="str">
        <f t="shared" ca="1" si="91"/>
        <v/>
      </c>
      <c r="R316" s="158" t="str">
        <f t="shared" ca="1" si="92"/>
        <v/>
      </c>
      <c r="S316" s="54" t="str">
        <f t="shared" ca="1" si="93"/>
        <v/>
      </c>
      <c r="T316" s="54" t="str">
        <f t="shared" ca="1" si="94"/>
        <v/>
      </c>
      <c r="U316" s="54" t="str">
        <f t="shared" ca="1" si="95"/>
        <v/>
      </c>
      <c r="V316" s="54" t="str">
        <f t="shared" ca="1" si="96"/>
        <v/>
      </c>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row>
    <row r="317" spans="1:46">
      <c r="A317" s="5"/>
      <c r="B317" s="39"/>
      <c r="C317" s="193"/>
      <c r="D317" s="2"/>
      <c r="E317" s="2"/>
      <c r="F317" s="68"/>
      <c r="G317" s="4" t="str">
        <f t="shared" si="97"/>
        <v/>
      </c>
      <c r="H317" s="5"/>
      <c r="I317" s="157">
        <f t="shared" si="84"/>
        <v>307</v>
      </c>
      <c r="J317" s="5"/>
      <c r="K317" s="54" t="str">
        <f t="shared" ca="1" si="85"/>
        <v/>
      </c>
      <c r="L317" s="54" t="str">
        <f t="shared" ca="1" si="86"/>
        <v/>
      </c>
      <c r="M317" s="54" t="str">
        <f t="shared" ca="1" si="87"/>
        <v/>
      </c>
      <c r="N317" s="158" t="str">
        <f t="shared" ca="1" si="88"/>
        <v/>
      </c>
      <c r="O317" s="54" t="str">
        <f t="shared" ca="1" si="89"/>
        <v/>
      </c>
      <c r="P317" s="54" t="str">
        <f t="shared" ca="1" si="90"/>
        <v/>
      </c>
      <c r="Q317" s="54" t="str">
        <f t="shared" ca="1" si="91"/>
        <v/>
      </c>
      <c r="R317" s="158" t="str">
        <f t="shared" ca="1" si="92"/>
        <v/>
      </c>
      <c r="S317" s="54" t="str">
        <f t="shared" ca="1" si="93"/>
        <v/>
      </c>
      <c r="T317" s="54" t="str">
        <f t="shared" ca="1" si="94"/>
        <v/>
      </c>
      <c r="U317" s="54" t="str">
        <f t="shared" ca="1" si="95"/>
        <v/>
      </c>
      <c r="V317" s="54" t="str">
        <f t="shared" ca="1" si="96"/>
        <v/>
      </c>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row>
    <row r="318" spans="1:46">
      <c r="A318" s="5"/>
      <c r="B318" s="39"/>
      <c r="C318" s="193"/>
      <c r="D318" s="2"/>
      <c r="E318" s="2"/>
      <c r="F318" s="68"/>
      <c r="G318" s="4" t="str">
        <f t="shared" si="97"/>
        <v/>
      </c>
      <c r="H318" s="5"/>
      <c r="I318" s="157">
        <f t="shared" si="84"/>
        <v>307</v>
      </c>
      <c r="J318" s="5"/>
      <c r="K318" s="54" t="str">
        <f t="shared" ca="1" si="85"/>
        <v/>
      </c>
      <c r="L318" s="54" t="str">
        <f t="shared" ca="1" si="86"/>
        <v/>
      </c>
      <c r="M318" s="54" t="str">
        <f t="shared" ca="1" si="87"/>
        <v/>
      </c>
      <c r="N318" s="158" t="str">
        <f t="shared" ca="1" si="88"/>
        <v/>
      </c>
      <c r="O318" s="54" t="str">
        <f t="shared" ca="1" si="89"/>
        <v/>
      </c>
      <c r="P318" s="54" t="str">
        <f t="shared" ca="1" si="90"/>
        <v/>
      </c>
      <c r="Q318" s="54" t="str">
        <f t="shared" ca="1" si="91"/>
        <v/>
      </c>
      <c r="R318" s="158" t="str">
        <f t="shared" ca="1" si="92"/>
        <v/>
      </c>
      <c r="S318" s="54" t="str">
        <f t="shared" ca="1" si="93"/>
        <v/>
      </c>
      <c r="T318" s="54" t="str">
        <f t="shared" ca="1" si="94"/>
        <v/>
      </c>
      <c r="U318" s="54" t="str">
        <f t="shared" ca="1" si="95"/>
        <v/>
      </c>
      <c r="V318" s="54" t="str">
        <f t="shared" ca="1" si="96"/>
        <v/>
      </c>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row>
    <row r="319" spans="1:46">
      <c r="A319" s="5"/>
      <c r="B319" s="39"/>
      <c r="C319" s="193"/>
      <c r="D319" s="2"/>
      <c r="E319" s="2"/>
      <c r="F319" s="68"/>
      <c r="G319" s="4" t="str">
        <f t="shared" si="97"/>
        <v/>
      </c>
      <c r="H319" s="5"/>
      <c r="I319" s="157">
        <f t="shared" si="84"/>
        <v>307</v>
      </c>
      <c r="J319" s="5"/>
      <c r="K319" s="54" t="str">
        <f t="shared" ca="1" si="85"/>
        <v/>
      </c>
      <c r="L319" s="54" t="str">
        <f t="shared" ca="1" si="86"/>
        <v/>
      </c>
      <c r="M319" s="54" t="str">
        <f t="shared" ca="1" si="87"/>
        <v/>
      </c>
      <c r="N319" s="158" t="str">
        <f t="shared" ca="1" si="88"/>
        <v/>
      </c>
      <c r="O319" s="54" t="str">
        <f t="shared" ca="1" si="89"/>
        <v/>
      </c>
      <c r="P319" s="54" t="str">
        <f t="shared" ca="1" si="90"/>
        <v/>
      </c>
      <c r="Q319" s="54" t="str">
        <f t="shared" ca="1" si="91"/>
        <v/>
      </c>
      <c r="R319" s="158" t="str">
        <f t="shared" ca="1" si="92"/>
        <v/>
      </c>
      <c r="S319" s="54" t="str">
        <f t="shared" ca="1" si="93"/>
        <v/>
      </c>
      <c r="T319" s="54" t="str">
        <f t="shared" ca="1" si="94"/>
        <v/>
      </c>
      <c r="U319" s="54" t="str">
        <f t="shared" ca="1" si="95"/>
        <v/>
      </c>
      <c r="V319" s="54" t="str">
        <f t="shared" ca="1" si="96"/>
        <v/>
      </c>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row>
    <row r="320" spans="1:46">
      <c r="A320" s="5"/>
      <c r="B320" s="39"/>
      <c r="C320" s="193"/>
      <c r="D320" s="2"/>
      <c r="E320" s="2"/>
      <c r="F320" s="68"/>
      <c r="G320" s="4" t="str">
        <f t="shared" si="97"/>
        <v/>
      </c>
      <c r="H320" s="5"/>
      <c r="I320" s="157">
        <f t="shared" si="84"/>
        <v>307</v>
      </c>
      <c r="J320" s="5"/>
      <c r="K320" s="54" t="str">
        <f t="shared" ca="1" si="85"/>
        <v/>
      </c>
      <c r="L320" s="54" t="str">
        <f t="shared" ca="1" si="86"/>
        <v/>
      </c>
      <c r="M320" s="54" t="str">
        <f t="shared" ca="1" si="87"/>
        <v/>
      </c>
      <c r="N320" s="158" t="str">
        <f t="shared" ca="1" si="88"/>
        <v/>
      </c>
      <c r="O320" s="54" t="str">
        <f t="shared" ca="1" si="89"/>
        <v/>
      </c>
      <c r="P320" s="54" t="str">
        <f t="shared" ca="1" si="90"/>
        <v/>
      </c>
      <c r="Q320" s="54" t="str">
        <f t="shared" ca="1" si="91"/>
        <v/>
      </c>
      <c r="R320" s="158" t="str">
        <f t="shared" ca="1" si="92"/>
        <v/>
      </c>
      <c r="S320" s="54" t="str">
        <f t="shared" ca="1" si="93"/>
        <v/>
      </c>
      <c r="T320" s="54" t="str">
        <f t="shared" ca="1" si="94"/>
        <v/>
      </c>
      <c r="U320" s="54" t="str">
        <f t="shared" ca="1" si="95"/>
        <v/>
      </c>
      <c r="V320" s="54" t="str">
        <f t="shared" ca="1" si="96"/>
        <v/>
      </c>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row>
    <row r="321" spans="1:46">
      <c r="A321" s="5"/>
      <c r="B321" s="39"/>
      <c r="C321" s="193"/>
      <c r="D321" s="2"/>
      <c r="E321" s="2"/>
      <c r="F321" s="68"/>
      <c r="G321" s="4" t="str">
        <f t="shared" si="97"/>
        <v/>
      </c>
      <c r="H321" s="5"/>
      <c r="I321" s="157">
        <f t="shared" si="84"/>
        <v>307</v>
      </c>
      <c r="J321" s="5"/>
      <c r="K321" s="54" t="str">
        <f t="shared" ca="1" si="85"/>
        <v/>
      </c>
      <c r="L321" s="54" t="str">
        <f t="shared" ca="1" si="86"/>
        <v/>
      </c>
      <c r="M321" s="54" t="str">
        <f t="shared" ca="1" si="87"/>
        <v/>
      </c>
      <c r="N321" s="158" t="str">
        <f t="shared" ca="1" si="88"/>
        <v/>
      </c>
      <c r="O321" s="54" t="str">
        <f t="shared" ca="1" si="89"/>
        <v/>
      </c>
      <c r="P321" s="54" t="str">
        <f t="shared" ca="1" si="90"/>
        <v/>
      </c>
      <c r="Q321" s="54" t="str">
        <f t="shared" ca="1" si="91"/>
        <v/>
      </c>
      <c r="R321" s="158" t="str">
        <f t="shared" ca="1" si="92"/>
        <v/>
      </c>
      <c r="S321" s="54" t="str">
        <f t="shared" ca="1" si="93"/>
        <v/>
      </c>
      <c r="T321" s="54" t="str">
        <f t="shared" ca="1" si="94"/>
        <v/>
      </c>
      <c r="U321" s="54" t="str">
        <f t="shared" ca="1" si="95"/>
        <v/>
      </c>
      <c r="V321" s="54" t="str">
        <f t="shared" ca="1" si="96"/>
        <v/>
      </c>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row>
    <row r="322" spans="1:46">
      <c r="A322" s="5"/>
      <c r="B322" s="39"/>
      <c r="C322" s="193"/>
      <c r="D322" s="2"/>
      <c r="E322" s="2"/>
      <c r="F322" s="68"/>
      <c r="G322" s="4" t="str">
        <f t="shared" si="97"/>
        <v/>
      </c>
      <c r="H322" s="5"/>
      <c r="I322" s="157">
        <f t="shared" si="84"/>
        <v>307</v>
      </c>
      <c r="J322" s="5"/>
      <c r="K322" s="54" t="str">
        <f t="shared" ca="1" si="85"/>
        <v/>
      </c>
      <c r="L322" s="54" t="str">
        <f t="shared" ca="1" si="86"/>
        <v/>
      </c>
      <c r="M322" s="54" t="str">
        <f t="shared" ca="1" si="87"/>
        <v/>
      </c>
      <c r="N322" s="158" t="str">
        <f t="shared" ca="1" si="88"/>
        <v/>
      </c>
      <c r="O322" s="54" t="str">
        <f t="shared" ca="1" si="89"/>
        <v/>
      </c>
      <c r="P322" s="54" t="str">
        <f t="shared" ca="1" si="90"/>
        <v/>
      </c>
      <c r="Q322" s="54" t="str">
        <f t="shared" ca="1" si="91"/>
        <v/>
      </c>
      <c r="R322" s="158" t="str">
        <f t="shared" ca="1" si="92"/>
        <v/>
      </c>
      <c r="S322" s="54" t="str">
        <f t="shared" ca="1" si="93"/>
        <v/>
      </c>
      <c r="T322" s="54" t="str">
        <f t="shared" ca="1" si="94"/>
        <v/>
      </c>
      <c r="U322" s="54" t="str">
        <f t="shared" ca="1" si="95"/>
        <v/>
      </c>
      <c r="V322" s="54" t="str">
        <f t="shared" ca="1" si="96"/>
        <v/>
      </c>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row>
    <row r="323" spans="1:46">
      <c r="A323" s="5"/>
      <c r="B323" s="39"/>
      <c r="C323" s="193"/>
      <c r="D323" s="2"/>
      <c r="E323" s="2"/>
      <c r="F323" s="68"/>
      <c r="G323" s="4" t="str">
        <f t="shared" si="97"/>
        <v/>
      </c>
      <c r="H323" s="5"/>
      <c r="I323" s="157">
        <f t="shared" si="84"/>
        <v>307</v>
      </c>
      <c r="J323" s="5"/>
      <c r="K323" s="54" t="str">
        <f t="shared" ca="1" si="85"/>
        <v/>
      </c>
      <c r="L323" s="54" t="str">
        <f t="shared" ca="1" si="86"/>
        <v/>
      </c>
      <c r="M323" s="54" t="str">
        <f t="shared" ca="1" si="87"/>
        <v/>
      </c>
      <c r="N323" s="158" t="str">
        <f t="shared" ca="1" si="88"/>
        <v/>
      </c>
      <c r="O323" s="54" t="str">
        <f t="shared" ca="1" si="89"/>
        <v/>
      </c>
      <c r="P323" s="54" t="str">
        <f t="shared" ca="1" si="90"/>
        <v/>
      </c>
      <c r="Q323" s="54" t="str">
        <f t="shared" ca="1" si="91"/>
        <v/>
      </c>
      <c r="R323" s="158" t="str">
        <f t="shared" ca="1" si="92"/>
        <v/>
      </c>
      <c r="S323" s="54" t="str">
        <f t="shared" ca="1" si="93"/>
        <v/>
      </c>
      <c r="T323" s="54" t="str">
        <f t="shared" ca="1" si="94"/>
        <v/>
      </c>
      <c r="U323" s="54" t="str">
        <f t="shared" ca="1" si="95"/>
        <v/>
      </c>
      <c r="V323" s="54" t="str">
        <f t="shared" ca="1" si="96"/>
        <v/>
      </c>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row>
    <row r="324" spans="1:46">
      <c r="A324" s="5"/>
      <c r="B324" s="39"/>
      <c r="C324" s="193"/>
      <c r="D324" s="2"/>
      <c r="E324" s="2"/>
      <c r="F324" s="68"/>
      <c r="G324" s="4" t="str">
        <f t="shared" si="97"/>
        <v/>
      </c>
      <c r="H324" s="5"/>
      <c r="I324" s="157">
        <f t="shared" si="84"/>
        <v>307</v>
      </c>
      <c r="J324" s="5"/>
      <c r="K324" s="54" t="str">
        <f t="shared" ca="1" si="85"/>
        <v/>
      </c>
      <c r="L324" s="54" t="str">
        <f t="shared" ca="1" si="86"/>
        <v/>
      </c>
      <c r="M324" s="54" t="str">
        <f t="shared" ca="1" si="87"/>
        <v/>
      </c>
      <c r="N324" s="158" t="str">
        <f t="shared" ca="1" si="88"/>
        <v/>
      </c>
      <c r="O324" s="54" t="str">
        <f t="shared" ca="1" si="89"/>
        <v/>
      </c>
      <c r="P324" s="54" t="str">
        <f t="shared" ca="1" si="90"/>
        <v/>
      </c>
      <c r="Q324" s="54" t="str">
        <f t="shared" ca="1" si="91"/>
        <v/>
      </c>
      <c r="R324" s="158" t="str">
        <f t="shared" ca="1" si="92"/>
        <v/>
      </c>
      <c r="S324" s="54" t="str">
        <f t="shared" ca="1" si="93"/>
        <v/>
      </c>
      <c r="T324" s="54" t="str">
        <f t="shared" ca="1" si="94"/>
        <v/>
      </c>
      <c r="U324" s="54" t="str">
        <f t="shared" ca="1" si="95"/>
        <v/>
      </c>
      <c r="V324" s="54" t="str">
        <f t="shared" ca="1" si="96"/>
        <v/>
      </c>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row>
    <row r="325" spans="1:46">
      <c r="A325" s="5"/>
      <c r="B325" s="39"/>
      <c r="C325" s="193"/>
      <c r="D325" s="2"/>
      <c r="E325" s="2"/>
      <c r="F325" s="68"/>
      <c r="G325" s="4" t="str">
        <f t="shared" si="97"/>
        <v/>
      </c>
      <c r="H325" s="5"/>
      <c r="I325" s="157">
        <f t="shared" si="84"/>
        <v>307</v>
      </c>
      <c r="J325" s="5"/>
      <c r="K325" s="54" t="str">
        <f t="shared" ca="1" si="85"/>
        <v/>
      </c>
      <c r="L325" s="54" t="str">
        <f t="shared" ca="1" si="86"/>
        <v/>
      </c>
      <c r="M325" s="54" t="str">
        <f t="shared" ca="1" si="87"/>
        <v/>
      </c>
      <c r="N325" s="158" t="str">
        <f t="shared" ca="1" si="88"/>
        <v/>
      </c>
      <c r="O325" s="54" t="str">
        <f t="shared" ca="1" si="89"/>
        <v/>
      </c>
      <c r="P325" s="54" t="str">
        <f t="shared" ca="1" si="90"/>
        <v/>
      </c>
      <c r="Q325" s="54" t="str">
        <f t="shared" ca="1" si="91"/>
        <v/>
      </c>
      <c r="R325" s="158" t="str">
        <f t="shared" ca="1" si="92"/>
        <v/>
      </c>
      <c r="S325" s="54" t="str">
        <f t="shared" ca="1" si="93"/>
        <v/>
      </c>
      <c r="T325" s="54" t="str">
        <f t="shared" ca="1" si="94"/>
        <v/>
      </c>
      <c r="U325" s="54" t="str">
        <f t="shared" ca="1" si="95"/>
        <v/>
      </c>
      <c r="V325" s="54" t="str">
        <f t="shared" ca="1" si="96"/>
        <v/>
      </c>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row>
    <row r="326" spans="1:46">
      <c r="A326" s="5"/>
      <c r="B326" s="39"/>
      <c r="C326" s="193"/>
      <c r="D326" s="2"/>
      <c r="E326" s="2"/>
      <c r="F326" s="68"/>
      <c r="G326" s="4" t="str">
        <f t="shared" si="97"/>
        <v/>
      </c>
      <c r="H326" s="5"/>
      <c r="I326" s="157">
        <f t="shared" si="84"/>
        <v>307</v>
      </c>
      <c r="J326" s="5"/>
      <c r="K326" s="54" t="str">
        <f t="shared" ca="1" si="85"/>
        <v/>
      </c>
      <c r="L326" s="54" t="str">
        <f t="shared" ca="1" si="86"/>
        <v/>
      </c>
      <c r="M326" s="54" t="str">
        <f t="shared" ca="1" si="87"/>
        <v/>
      </c>
      <c r="N326" s="158" t="str">
        <f t="shared" ca="1" si="88"/>
        <v/>
      </c>
      <c r="O326" s="54" t="str">
        <f t="shared" ca="1" si="89"/>
        <v/>
      </c>
      <c r="P326" s="54" t="str">
        <f t="shared" ca="1" si="90"/>
        <v/>
      </c>
      <c r="Q326" s="54" t="str">
        <f t="shared" ca="1" si="91"/>
        <v/>
      </c>
      <c r="R326" s="158" t="str">
        <f t="shared" ca="1" si="92"/>
        <v/>
      </c>
      <c r="S326" s="54" t="str">
        <f t="shared" ca="1" si="93"/>
        <v/>
      </c>
      <c r="T326" s="54" t="str">
        <f t="shared" ca="1" si="94"/>
        <v/>
      </c>
      <c r="U326" s="54" t="str">
        <f t="shared" ca="1" si="95"/>
        <v/>
      </c>
      <c r="V326" s="54" t="str">
        <f t="shared" ca="1" si="96"/>
        <v/>
      </c>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row>
    <row r="327" spans="1:46">
      <c r="A327" s="5"/>
      <c r="B327" s="39"/>
      <c r="C327" s="194"/>
      <c r="D327" s="34"/>
      <c r="E327" s="34"/>
      <c r="F327" s="69"/>
      <c r="G327" s="4" t="str">
        <f t="shared" si="97"/>
        <v/>
      </c>
      <c r="H327" s="5"/>
      <c r="I327" s="157">
        <f t="shared" si="84"/>
        <v>307</v>
      </c>
      <c r="J327" s="5"/>
      <c r="K327" s="54" t="str">
        <f t="shared" ca="1" si="85"/>
        <v/>
      </c>
      <c r="L327" s="54" t="str">
        <f t="shared" ca="1" si="86"/>
        <v/>
      </c>
      <c r="M327" s="54" t="str">
        <f t="shared" ca="1" si="87"/>
        <v/>
      </c>
      <c r="N327" s="158" t="str">
        <f t="shared" ca="1" si="88"/>
        <v/>
      </c>
      <c r="O327" s="54" t="str">
        <f t="shared" ca="1" si="89"/>
        <v/>
      </c>
      <c r="P327" s="54" t="str">
        <f t="shared" ca="1" si="90"/>
        <v/>
      </c>
      <c r="Q327" s="54" t="str">
        <f t="shared" ca="1" si="91"/>
        <v/>
      </c>
      <c r="R327" s="158" t="str">
        <f t="shared" ca="1" si="92"/>
        <v/>
      </c>
      <c r="S327" s="54" t="str">
        <f t="shared" ca="1" si="93"/>
        <v/>
      </c>
      <c r="T327" s="54" t="str">
        <f t="shared" ca="1" si="94"/>
        <v/>
      </c>
      <c r="U327" s="54" t="str">
        <f t="shared" ca="1" si="95"/>
        <v/>
      </c>
      <c r="V327" s="54" t="str">
        <f t="shared" ca="1" si="96"/>
        <v/>
      </c>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row>
    <row r="328" spans="1:46">
      <c r="A328" s="5"/>
      <c r="B328" s="39"/>
      <c r="C328" s="194"/>
      <c r="D328" s="34"/>
      <c r="E328" s="34"/>
      <c r="F328" s="69"/>
      <c r="G328" s="4" t="str">
        <f t="shared" si="97"/>
        <v/>
      </c>
      <c r="H328" s="5"/>
      <c r="I328" s="157">
        <f t="shared" si="84"/>
        <v>307</v>
      </c>
      <c r="J328" s="5"/>
      <c r="K328" s="54" t="str">
        <f t="shared" ca="1" si="85"/>
        <v/>
      </c>
      <c r="L328" s="54" t="str">
        <f t="shared" ca="1" si="86"/>
        <v/>
      </c>
      <c r="M328" s="54" t="str">
        <f t="shared" ca="1" si="87"/>
        <v/>
      </c>
      <c r="N328" s="158" t="str">
        <f t="shared" ca="1" si="88"/>
        <v/>
      </c>
      <c r="O328" s="54" t="str">
        <f t="shared" ca="1" si="89"/>
        <v/>
      </c>
      <c r="P328" s="54" t="str">
        <f t="shared" ca="1" si="90"/>
        <v/>
      </c>
      <c r="Q328" s="54" t="str">
        <f t="shared" ca="1" si="91"/>
        <v/>
      </c>
      <c r="R328" s="158" t="str">
        <f t="shared" ca="1" si="92"/>
        <v/>
      </c>
      <c r="S328" s="54" t="str">
        <f t="shared" ca="1" si="93"/>
        <v/>
      </c>
      <c r="T328" s="54" t="str">
        <f t="shared" ca="1" si="94"/>
        <v/>
      </c>
      <c r="U328" s="54" t="str">
        <f t="shared" ca="1" si="95"/>
        <v/>
      </c>
      <c r="V328" s="54" t="str">
        <f t="shared" ca="1" si="96"/>
        <v/>
      </c>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row>
    <row r="329" spans="1:46">
      <c r="A329" s="5"/>
      <c r="B329" s="39"/>
      <c r="C329" s="194"/>
      <c r="D329" s="34"/>
      <c r="E329" s="34"/>
      <c r="F329" s="69"/>
      <c r="G329" s="4" t="str">
        <f t="shared" si="97"/>
        <v/>
      </c>
      <c r="H329" s="5"/>
      <c r="I329" s="157">
        <f t="shared" si="84"/>
        <v>307</v>
      </c>
      <c r="J329" s="5"/>
      <c r="K329" s="54" t="str">
        <f t="shared" ca="1" si="85"/>
        <v/>
      </c>
      <c r="L329" s="54" t="str">
        <f t="shared" ca="1" si="86"/>
        <v/>
      </c>
      <c r="M329" s="54" t="str">
        <f t="shared" ca="1" si="87"/>
        <v/>
      </c>
      <c r="N329" s="158" t="str">
        <f t="shared" ca="1" si="88"/>
        <v/>
      </c>
      <c r="O329" s="54" t="str">
        <f t="shared" ca="1" si="89"/>
        <v/>
      </c>
      <c r="P329" s="54" t="str">
        <f t="shared" ca="1" si="90"/>
        <v/>
      </c>
      <c r="Q329" s="54" t="str">
        <f t="shared" ca="1" si="91"/>
        <v/>
      </c>
      <c r="R329" s="158" t="str">
        <f t="shared" ca="1" si="92"/>
        <v/>
      </c>
      <c r="S329" s="54" t="str">
        <f t="shared" ca="1" si="93"/>
        <v/>
      </c>
      <c r="T329" s="54" t="str">
        <f t="shared" ca="1" si="94"/>
        <v/>
      </c>
      <c r="U329" s="54" t="str">
        <f t="shared" ca="1" si="95"/>
        <v/>
      </c>
      <c r="V329" s="54" t="str">
        <f t="shared" ca="1" si="96"/>
        <v/>
      </c>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row>
    <row r="330" spans="1:46">
      <c r="A330" s="5"/>
      <c r="B330" s="39"/>
      <c r="C330" s="194"/>
      <c r="D330" s="34"/>
      <c r="E330" s="34"/>
      <c r="F330" s="69"/>
      <c r="G330" s="4" t="str">
        <f t="shared" si="97"/>
        <v/>
      </c>
      <c r="H330" s="5"/>
      <c r="I330" s="157">
        <f t="shared" si="84"/>
        <v>307</v>
      </c>
      <c r="J330" s="5"/>
      <c r="K330" s="54" t="str">
        <f t="shared" ca="1" si="85"/>
        <v/>
      </c>
      <c r="L330" s="54" t="str">
        <f t="shared" ca="1" si="86"/>
        <v/>
      </c>
      <c r="M330" s="54" t="str">
        <f t="shared" ca="1" si="87"/>
        <v/>
      </c>
      <c r="N330" s="158" t="str">
        <f t="shared" ca="1" si="88"/>
        <v/>
      </c>
      <c r="O330" s="54" t="str">
        <f t="shared" ca="1" si="89"/>
        <v/>
      </c>
      <c r="P330" s="54" t="str">
        <f t="shared" ca="1" si="90"/>
        <v/>
      </c>
      <c r="Q330" s="54" t="str">
        <f t="shared" ca="1" si="91"/>
        <v/>
      </c>
      <c r="R330" s="158" t="str">
        <f t="shared" ca="1" si="92"/>
        <v/>
      </c>
      <c r="S330" s="54" t="str">
        <f t="shared" ca="1" si="93"/>
        <v/>
      </c>
      <c r="T330" s="54" t="str">
        <f t="shared" ca="1" si="94"/>
        <v/>
      </c>
      <c r="U330" s="54" t="str">
        <f t="shared" ca="1" si="95"/>
        <v/>
      </c>
      <c r="V330" s="54" t="str">
        <f t="shared" ca="1" si="96"/>
        <v/>
      </c>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row>
    <row r="331" spans="1:46">
      <c r="A331" s="5"/>
      <c r="B331" s="39"/>
      <c r="C331" s="194"/>
      <c r="D331" s="34"/>
      <c r="E331" s="34"/>
      <c r="F331" s="69"/>
      <c r="G331" s="4" t="str">
        <f t="shared" si="97"/>
        <v/>
      </c>
      <c r="H331" s="5"/>
      <c r="I331" s="157">
        <f t="shared" si="84"/>
        <v>307</v>
      </c>
      <c r="J331" s="5"/>
      <c r="K331" s="54" t="str">
        <f t="shared" ca="1" si="85"/>
        <v/>
      </c>
      <c r="L331" s="54" t="str">
        <f t="shared" ca="1" si="86"/>
        <v/>
      </c>
      <c r="M331" s="54" t="str">
        <f t="shared" ca="1" si="87"/>
        <v/>
      </c>
      <c r="N331" s="158" t="str">
        <f t="shared" ca="1" si="88"/>
        <v/>
      </c>
      <c r="O331" s="54" t="str">
        <f t="shared" ca="1" si="89"/>
        <v/>
      </c>
      <c r="P331" s="54" t="str">
        <f t="shared" ca="1" si="90"/>
        <v/>
      </c>
      <c r="Q331" s="54" t="str">
        <f t="shared" ca="1" si="91"/>
        <v/>
      </c>
      <c r="R331" s="158" t="str">
        <f t="shared" ca="1" si="92"/>
        <v/>
      </c>
      <c r="S331" s="54" t="str">
        <f t="shared" ca="1" si="93"/>
        <v/>
      </c>
      <c r="T331" s="54" t="str">
        <f t="shared" ca="1" si="94"/>
        <v/>
      </c>
      <c r="U331" s="54" t="str">
        <f t="shared" ca="1" si="95"/>
        <v/>
      </c>
      <c r="V331" s="54" t="str">
        <f t="shared" ca="1" si="96"/>
        <v/>
      </c>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row>
    <row r="332" spans="1:46">
      <c r="A332" s="5"/>
      <c r="B332" s="39"/>
      <c r="C332" s="194"/>
      <c r="D332" s="34"/>
      <c r="E332" s="34"/>
      <c r="F332" s="69"/>
      <c r="G332" s="4" t="str">
        <f t="shared" si="97"/>
        <v/>
      </c>
      <c r="H332" s="5"/>
      <c r="I332" s="157"/>
      <c r="J332" s="5"/>
      <c r="K332" s="54" t="str">
        <f t="shared" ca="1" si="85"/>
        <v/>
      </c>
      <c r="L332" s="54" t="str">
        <f t="shared" ca="1" si="86"/>
        <v/>
      </c>
      <c r="M332" s="54" t="str">
        <f t="shared" ca="1" si="87"/>
        <v/>
      </c>
      <c r="N332" s="158" t="str">
        <f t="shared" ca="1" si="88"/>
        <v/>
      </c>
      <c r="O332" s="54" t="str">
        <f t="shared" ca="1" si="89"/>
        <v/>
      </c>
      <c r="P332" s="54" t="str">
        <f t="shared" ca="1" si="90"/>
        <v/>
      </c>
      <c r="Q332" s="54" t="str">
        <f t="shared" ca="1" si="91"/>
        <v/>
      </c>
      <c r="R332" s="158" t="str">
        <f t="shared" ca="1" si="92"/>
        <v/>
      </c>
      <c r="S332" s="54" t="str">
        <f t="shared" ca="1" si="93"/>
        <v/>
      </c>
      <c r="T332" s="54" t="str">
        <f t="shared" ca="1" si="94"/>
        <v/>
      </c>
      <c r="U332" s="54" t="str">
        <f t="shared" ca="1" si="95"/>
        <v/>
      </c>
      <c r="V332" s="54" t="str">
        <f t="shared" ca="1" si="96"/>
        <v/>
      </c>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row>
    <row r="333" spans="1:46">
      <c r="A333" s="5"/>
      <c r="B333" s="39"/>
      <c r="C333" s="194"/>
      <c r="D333" s="34"/>
      <c r="E333" s="34"/>
      <c r="F333" s="69"/>
      <c r="G333" s="4" t="str">
        <f t="shared" si="97"/>
        <v/>
      </c>
      <c r="H333" s="5"/>
      <c r="I333" s="157"/>
      <c r="J333" s="5"/>
      <c r="K333" s="54" t="str">
        <f t="shared" ca="1" si="85"/>
        <v/>
      </c>
      <c r="L333" s="54" t="str">
        <f t="shared" ca="1" si="86"/>
        <v/>
      </c>
      <c r="M333" s="54" t="str">
        <f t="shared" ca="1" si="87"/>
        <v/>
      </c>
      <c r="N333" s="158" t="str">
        <f t="shared" ca="1" si="88"/>
        <v/>
      </c>
      <c r="O333" s="54" t="str">
        <f t="shared" ca="1" si="89"/>
        <v/>
      </c>
      <c r="P333" s="54" t="str">
        <f t="shared" ca="1" si="90"/>
        <v/>
      </c>
      <c r="Q333" s="54" t="str">
        <f t="shared" ca="1" si="91"/>
        <v/>
      </c>
      <c r="R333" s="158" t="str">
        <f t="shared" ca="1" si="92"/>
        <v/>
      </c>
      <c r="S333" s="54" t="str">
        <f t="shared" ca="1" si="93"/>
        <v/>
      </c>
      <c r="T333" s="54" t="str">
        <f t="shared" ca="1" si="94"/>
        <v/>
      </c>
      <c r="U333" s="54" t="str">
        <f t="shared" ca="1" si="95"/>
        <v/>
      </c>
      <c r="V333" s="54" t="str">
        <f t="shared" ca="1" si="96"/>
        <v/>
      </c>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row>
    <row r="334" spans="1:46">
      <c r="A334" s="5"/>
      <c r="B334" s="39"/>
      <c r="C334" s="194"/>
      <c r="D334" s="34"/>
      <c r="E334" s="34"/>
      <c r="F334" s="69"/>
      <c r="G334" s="4" t="str">
        <f t="shared" si="97"/>
        <v/>
      </c>
      <c r="H334" s="5"/>
      <c r="I334" s="157"/>
      <c r="J334" s="5"/>
      <c r="K334" s="54" t="str">
        <f t="shared" ca="1" si="85"/>
        <v/>
      </c>
      <c r="L334" s="54" t="str">
        <f t="shared" ca="1" si="86"/>
        <v/>
      </c>
      <c r="M334" s="54" t="str">
        <f t="shared" ca="1" si="87"/>
        <v/>
      </c>
      <c r="N334" s="158" t="str">
        <f t="shared" ca="1" si="88"/>
        <v/>
      </c>
      <c r="O334" s="54" t="str">
        <f t="shared" ca="1" si="89"/>
        <v/>
      </c>
      <c r="P334" s="54" t="str">
        <f t="shared" ca="1" si="90"/>
        <v/>
      </c>
      <c r="Q334" s="54" t="str">
        <f t="shared" ca="1" si="91"/>
        <v/>
      </c>
      <c r="R334" s="158" t="str">
        <f t="shared" ca="1" si="92"/>
        <v/>
      </c>
      <c r="S334" s="54" t="str">
        <f t="shared" ca="1" si="93"/>
        <v/>
      </c>
      <c r="T334" s="54" t="str">
        <f t="shared" ca="1" si="94"/>
        <v/>
      </c>
      <c r="U334" s="54" t="str">
        <f t="shared" ca="1" si="95"/>
        <v/>
      </c>
      <c r="V334" s="54" t="str">
        <f t="shared" ca="1" si="96"/>
        <v/>
      </c>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row>
    <row r="335" spans="1:46">
      <c r="A335" s="5"/>
      <c r="B335" s="39"/>
      <c r="C335" s="194"/>
      <c r="D335" s="34"/>
      <c r="E335" s="34"/>
      <c r="F335" s="69"/>
      <c r="G335" s="4" t="str">
        <f t="shared" si="97"/>
        <v/>
      </c>
      <c r="H335" s="5"/>
      <c r="I335" s="157"/>
      <c r="J335" s="5"/>
      <c r="K335" s="54" t="str">
        <f t="shared" ca="1" si="85"/>
        <v/>
      </c>
      <c r="L335" s="54" t="str">
        <f t="shared" ca="1" si="86"/>
        <v/>
      </c>
      <c r="M335" s="54" t="str">
        <f t="shared" ca="1" si="87"/>
        <v/>
      </c>
      <c r="N335" s="158" t="str">
        <f t="shared" ca="1" si="88"/>
        <v/>
      </c>
      <c r="O335" s="54" t="str">
        <f t="shared" ca="1" si="89"/>
        <v/>
      </c>
      <c r="P335" s="54" t="str">
        <f t="shared" ca="1" si="90"/>
        <v/>
      </c>
      <c r="Q335" s="54" t="str">
        <f t="shared" ca="1" si="91"/>
        <v/>
      </c>
      <c r="R335" s="158" t="str">
        <f t="shared" ca="1" si="92"/>
        <v/>
      </c>
      <c r="S335" s="54" t="str">
        <f t="shared" ca="1" si="93"/>
        <v/>
      </c>
      <c r="T335" s="54" t="str">
        <f t="shared" ca="1" si="94"/>
        <v/>
      </c>
      <c r="U335" s="54" t="str">
        <f t="shared" ca="1" si="95"/>
        <v/>
      </c>
      <c r="V335" s="54" t="str">
        <f t="shared" ca="1" si="96"/>
        <v/>
      </c>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row>
    <row r="336" spans="1:46">
      <c r="A336" s="5"/>
      <c r="B336" s="39"/>
      <c r="C336" s="194"/>
      <c r="D336" s="34"/>
      <c r="E336" s="34"/>
      <c r="F336" s="69"/>
      <c r="G336" s="4" t="str">
        <f t="shared" si="97"/>
        <v/>
      </c>
      <c r="H336" s="5"/>
      <c r="I336" s="157"/>
      <c r="J336" s="5"/>
      <c r="K336" s="54" t="str">
        <f t="shared" ca="1" si="85"/>
        <v/>
      </c>
      <c r="L336" s="54" t="str">
        <f t="shared" ca="1" si="86"/>
        <v/>
      </c>
      <c r="M336" s="54" t="str">
        <f t="shared" ca="1" si="87"/>
        <v/>
      </c>
      <c r="N336" s="158" t="str">
        <f t="shared" ca="1" si="88"/>
        <v/>
      </c>
      <c r="O336" s="54" t="str">
        <f t="shared" ca="1" si="89"/>
        <v/>
      </c>
      <c r="P336" s="54" t="str">
        <f t="shared" ca="1" si="90"/>
        <v/>
      </c>
      <c r="Q336" s="54" t="str">
        <f t="shared" ca="1" si="91"/>
        <v/>
      </c>
      <c r="R336" s="158" t="str">
        <f t="shared" ca="1" si="92"/>
        <v/>
      </c>
      <c r="S336" s="54" t="str">
        <f t="shared" ca="1" si="93"/>
        <v/>
      </c>
      <c r="T336" s="54" t="str">
        <f t="shared" ca="1" si="94"/>
        <v/>
      </c>
      <c r="U336" s="54" t="str">
        <f t="shared" ca="1" si="95"/>
        <v/>
      </c>
      <c r="V336" s="54" t="str">
        <f t="shared" ca="1" si="96"/>
        <v/>
      </c>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row>
    <row r="337" spans="1:46" ht="15" thickBot="1">
      <c r="A337" s="5"/>
      <c r="B337" s="40"/>
      <c r="C337" s="195"/>
      <c r="D337" s="182"/>
      <c r="E337" s="182"/>
      <c r="F337" s="183"/>
      <c r="G337" s="184" t="str">
        <f t="shared" si="97"/>
        <v/>
      </c>
      <c r="H337" s="5"/>
      <c r="I337" s="157"/>
      <c r="J337" s="5"/>
      <c r="K337" s="54" t="str">
        <f t="shared" ca="1" si="85"/>
        <v/>
      </c>
      <c r="L337" s="54" t="str">
        <f t="shared" ca="1" si="86"/>
        <v/>
      </c>
      <c r="M337" s="54" t="str">
        <f t="shared" ca="1" si="87"/>
        <v/>
      </c>
      <c r="N337" s="158" t="str">
        <f t="shared" ca="1" si="88"/>
        <v/>
      </c>
      <c r="O337" s="54" t="str">
        <f t="shared" ca="1" si="89"/>
        <v/>
      </c>
      <c r="P337" s="54" t="str">
        <f t="shared" ca="1" si="90"/>
        <v/>
      </c>
      <c r="Q337" s="54" t="str">
        <f t="shared" ca="1" si="91"/>
        <v/>
      </c>
      <c r="R337" s="158" t="str">
        <f t="shared" ca="1" si="92"/>
        <v/>
      </c>
      <c r="S337" s="54" t="str">
        <f t="shared" ca="1" si="93"/>
        <v/>
      </c>
      <c r="T337" s="54" t="str">
        <f t="shared" ca="1" si="94"/>
        <v/>
      </c>
      <c r="U337" s="54" t="str">
        <f t="shared" ca="1" si="95"/>
        <v/>
      </c>
      <c r="V337" s="54" t="str">
        <f t="shared" ca="1" si="96"/>
        <v/>
      </c>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row>
    <row r="338" spans="1:46" ht="15" thickBot="1">
      <c r="A338" s="5"/>
      <c r="B338" s="5"/>
      <c r="C338" s="5"/>
      <c r="D338" s="5"/>
      <c r="E338" s="223" t="s">
        <v>3</v>
      </c>
      <c r="F338" s="224"/>
      <c r="G338" s="181">
        <f ca="1">SUM(G313:G337)</f>
        <v>0</v>
      </c>
      <c r="H338" s="5"/>
      <c r="I338" s="157"/>
      <c r="J338" s="5"/>
      <c r="K338" s="5"/>
      <c r="L338" s="5"/>
      <c r="M338" s="5"/>
      <c r="N338" s="31"/>
      <c r="O338" s="5"/>
      <c r="P338" s="5"/>
      <c r="Q338" s="5"/>
      <c r="R338" s="31"/>
      <c r="S338" s="5"/>
      <c r="T338" s="71"/>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row>
    <row r="339" spans="1:46" ht="90" customHeight="1" thickBot="1">
      <c r="A339" s="5"/>
      <c r="B339" s="55" t="s">
        <v>5</v>
      </c>
      <c r="C339" s="221"/>
      <c r="D339" s="222"/>
      <c r="E339" s="178"/>
      <c r="F339" s="227" t="s">
        <v>129</v>
      </c>
      <c r="G339" s="228"/>
      <c r="H339" s="5"/>
      <c r="I339" s="157"/>
      <c r="J339" s="5"/>
      <c r="K339" s="5"/>
      <c r="L339" s="5"/>
      <c r="M339" s="5"/>
      <c r="N339" s="31"/>
      <c r="O339" s="5"/>
      <c r="P339" s="5"/>
      <c r="Q339" s="5"/>
      <c r="R339" s="31"/>
      <c r="S339" s="5"/>
      <c r="T339" s="71"/>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row>
    <row r="340" spans="1:46" ht="73.2" customHeight="1" thickBot="1">
      <c r="A340" s="5"/>
      <c r="B340" s="55" t="s">
        <v>26</v>
      </c>
      <c r="C340" s="215" t="str">
        <f>IF($F$11="","",$F$11)</f>
        <v/>
      </c>
      <c r="D340" s="216"/>
      <c r="E340" s="177" t="str">
        <f>IF(E339="","",IF(E339=1,0.5%,1%))</f>
        <v/>
      </c>
      <c r="F340" s="176" t="s">
        <v>119</v>
      </c>
      <c r="G340" s="56" t="str">
        <f>IF(OR(C340="",E339=""),"",C340*E340)</f>
        <v/>
      </c>
      <c r="H340" s="5"/>
      <c r="I340" s="157"/>
      <c r="J340" s="5"/>
      <c r="K340" s="5"/>
      <c r="L340" s="5"/>
      <c r="M340" s="5"/>
      <c r="N340" s="31"/>
      <c r="O340" s="5"/>
      <c r="P340" s="5"/>
      <c r="Q340" s="5"/>
      <c r="R340" s="31"/>
      <c r="S340" s="5"/>
      <c r="T340" s="71"/>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row>
    <row r="341" spans="1:46" ht="15.6">
      <c r="A341" s="5"/>
      <c r="B341" s="5"/>
      <c r="C341" s="175" t="s">
        <v>120</v>
      </c>
      <c r="D341" s="179" t="str">
        <f>E340</f>
        <v/>
      </c>
      <c r="E341" s="205" t="s">
        <v>121</v>
      </c>
      <c r="F341" s="206"/>
      <c r="G341" s="217" t="str">
        <f>IF(AND(C339="",C340=""),"",IF(AND(C339&lt;E339,C340=""),"nein, keine Gleitung möglich",IF(AND(C339&gt;E339,C340=""),"bitte noch geschätze Auftragssumme eintragen",IF(AND(G338&gt;G340,C339=""),"bitte noch Zeitraum eintragen",IF(OR(C339&lt;E339,G338&lt;G340),"nein, keine Gleitung möglich","ja =&gt; Aufnahme im Fb 225")))))</f>
        <v/>
      </c>
      <c r="H341" s="5"/>
      <c r="I341" s="157"/>
      <c r="J341" s="5"/>
      <c r="K341" s="5"/>
      <c r="L341" s="5"/>
      <c r="M341" s="5"/>
      <c r="N341" s="31"/>
      <c r="O341" s="5"/>
      <c r="P341" s="5"/>
      <c r="Q341" s="5"/>
      <c r="R341" s="31"/>
      <c r="S341" s="5"/>
      <c r="T341" s="71"/>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row>
    <row r="342" spans="1:46" ht="16.2" customHeight="1" thickBot="1">
      <c r="A342" s="5"/>
      <c r="B342" s="5"/>
      <c r="C342" s="180" t="s">
        <v>12</v>
      </c>
      <c r="D342" s="174">
        <f>E339</f>
        <v>0</v>
      </c>
      <c r="E342" s="219" t="s">
        <v>122</v>
      </c>
      <c r="F342" s="220"/>
      <c r="G342" s="218"/>
      <c r="H342" s="5"/>
      <c r="I342" s="157"/>
      <c r="J342" s="5"/>
      <c r="K342" s="5"/>
      <c r="L342" s="5"/>
      <c r="M342" s="5"/>
      <c r="N342" s="31"/>
      <c r="O342" s="5"/>
      <c r="P342" s="5"/>
      <c r="Q342" s="5"/>
      <c r="R342" s="31"/>
      <c r="S342" s="5"/>
      <c r="T342" s="71"/>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row>
    <row r="343" spans="1:46" ht="15" thickBot="1">
      <c r="A343" s="5"/>
      <c r="B343" s="5"/>
      <c r="C343" s="5"/>
      <c r="D343" s="5"/>
      <c r="E343" s="5"/>
      <c r="F343" s="5"/>
      <c r="G343" s="5"/>
      <c r="H343" s="5"/>
      <c r="I343" s="157"/>
      <c r="J343" s="5"/>
      <c r="K343" s="5"/>
      <c r="L343" s="5"/>
      <c r="M343" s="5"/>
      <c r="N343" s="31"/>
      <c r="O343" s="5"/>
      <c r="P343" s="5"/>
      <c r="Q343" s="5"/>
      <c r="R343" s="31"/>
      <c r="S343" s="5"/>
      <c r="T343" s="71"/>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row>
    <row r="344" spans="1:46" s="5" customFormat="1" ht="57.6" customHeight="1" thickBot="1">
      <c r="B344" s="209" t="s">
        <v>128</v>
      </c>
      <c r="C344" s="210"/>
      <c r="D344" s="210"/>
      <c r="E344" s="210"/>
      <c r="F344" s="153" t="str">
        <f>IF(AND(OR(F307="",B346="",C346=""),E346=""),"X",IF(AND(E346="",B346&lt;&gt;"",C346&lt;&gt;""),F307*(C346/B346),IF(AND(E346&lt;&gt;"",B346="",C346&lt;&gt;""),E346,"X")))</f>
        <v>X</v>
      </c>
      <c r="G344" s="138" t="str">
        <f>G307</f>
        <v>EUR/</v>
      </c>
      <c r="I344" s="157"/>
      <c r="J344" s="154"/>
      <c r="N344" s="31"/>
      <c r="R344" s="31"/>
      <c r="T344" s="71"/>
    </row>
    <row r="345" spans="1:46" s="5" customFormat="1" ht="58.2" customHeight="1" thickBot="1">
      <c r="B345" s="185" t="s">
        <v>126</v>
      </c>
      <c r="C345" s="185" t="s">
        <v>131</v>
      </c>
      <c r="D345" s="186" t="s">
        <v>127</v>
      </c>
      <c r="E345" s="53" t="s">
        <v>132</v>
      </c>
      <c r="I345" s="157"/>
      <c r="N345" s="31"/>
      <c r="R345" s="31"/>
      <c r="T345" s="71"/>
    </row>
    <row r="346" spans="1:46" s="5" customFormat="1" ht="15" thickBot="1">
      <c r="B346" s="70"/>
      <c r="C346" s="70"/>
      <c r="D346" s="7"/>
      <c r="E346" s="106"/>
      <c r="F346" s="7"/>
      <c r="G346" s="7"/>
      <c r="I346" s="157"/>
      <c r="N346" s="31"/>
      <c r="R346" s="31"/>
      <c r="T346" s="71"/>
    </row>
    <row r="347" spans="1:46" s="5" customFormat="1">
      <c r="N347" s="31"/>
      <c r="R347" s="31"/>
      <c r="T347" s="71"/>
    </row>
    <row r="348" spans="1:46" s="5" customFormat="1" ht="28.2" customHeight="1">
      <c r="B348" s="211" t="s">
        <v>9</v>
      </c>
      <c r="C348" s="211"/>
      <c r="D348" s="211"/>
      <c r="E348" s="211"/>
      <c r="F348" s="211"/>
      <c r="G348" s="211"/>
      <c r="H348" s="58"/>
      <c r="I348" s="58"/>
      <c r="J348" s="58"/>
      <c r="N348" s="31"/>
      <c r="R348" s="31"/>
      <c r="T348" s="71"/>
    </row>
    <row r="349" spans="1:46" s="5" customFormat="1">
      <c r="B349" s="212" t="str">
        <f>HYPERLINK("#", "https://www.destatis.de/DE/Themen/Wirtschaft/Preise/Erzeugerpreisindex-gewerbliche-Produkte/_inhalt.html#sprg238922")</f>
        <v>https://www.destatis.de/DE/Themen/Wirtschaft/Preise/Erzeugerpreisindex-gewerbliche-Produkte/_inhalt.html#sprg238922</v>
      </c>
      <c r="C349" s="212"/>
      <c r="D349" s="212"/>
      <c r="E349" s="212"/>
      <c r="F349" s="212"/>
      <c r="G349" s="212"/>
      <c r="N349" s="31"/>
      <c r="R349" s="31"/>
      <c r="T349" s="71"/>
    </row>
    <row r="350" spans="1:46" s="5" customFormat="1">
      <c r="B350" s="172"/>
      <c r="C350" s="172"/>
      <c r="D350" s="172"/>
      <c r="E350" s="172"/>
      <c r="F350" s="172"/>
      <c r="G350" s="172"/>
      <c r="N350" s="31"/>
      <c r="R350" s="31"/>
      <c r="T350" s="71"/>
    </row>
    <row r="351" spans="1:46" ht="16.2" thickBot="1">
      <c r="A351" s="5"/>
      <c r="B351" s="5"/>
      <c r="C351" s="5"/>
      <c r="D351" s="5"/>
      <c r="E351" s="5"/>
      <c r="F351" s="5"/>
      <c r="G351" s="5"/>
      <c r="H351" s="49"/>
      <c r="I351" s="49"/>
      <c r="J351" s="5"/>
      <c r="K351" s="5"/>
      <c r="L351" s="5"/>
      <c r="M351" s="5"/>
      <c r="N351" s="31"/>
      <c r="O351" s="5"/>
      <c r="P351" s="5"/>
      <c r="Q351" s="5"/>
      <c r="R351" s="31"/>
      <c r="S351" s="5"/>
      <c r="T351" s="71"/>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row>
    <row r="352" spans="1:46" s="170" customFormat="1" ht="21.6" customHeight="1" thickBot="1">
      <c r="A352" s="166"/>
      <c r="B352" s="167" t="s">
        <v>90</v>
      </c>
      <c r="C352" s="213"/>
      <c r="D352" s="214"/>
      <c r="E352" s="167" t="s">
        <v>11</v>
      </c>
      <c r="F352" s="213"/>
      <c r="G352" s="214"/>
      <c r="H352" s="166"/>
      <c r="I352" s="166"/>
      <c r="J352" s="166"/>
      <c r="K352" s="166"/>
      <c r="L352" s="166"/>
      <c r="M352" s="166"/>
      <c r="N352" s="168"/>
      <c r="O352" s="166"/>
      <c r="P352" s="166"/>
      <c r="Q352" s="166"/>
      <c r="R352" s="168"/>
      <c r="S352" s="166"/>
      <c r="T352" s="169"/>
      <c r="U352" s="166"/>
      <c r="V352" s="166"/>
      <c r="W352" s="166"/>
      <c r="X352" s="166"/>
      <c r="Y352" s="166"/>
      <c r="Z352" s="166"/>
      <c r="AA352" s="166"/>
      <c r="AB352" s="166"/>
      <c r="AC352" s="166"/>
      <c r="AD352" s="166"/>
      <c r="AE352" s="166"/>
      <c r="AF352" s="166"/>
      <c r="AG352" s="166"/>
      <c r="AH352" s="166"/>
      <c r="AI352" s="166"/>
      <c r="AJ352" s="166"/>
      <c r="AK352" s="166"/>
      <c r="AL352" s="166"/>
      <c r="AM352" s="166"/>
      <c r="AN352" s="166"/>
      <c r="AO352" s="166"/>
      <c r="AP352" s="166"/>
      <c r="AQ352" s="166"/>
      <c r="AR352" s="166"/>
      <c r="AS352" s="166"/>
      <c r="AT352" s="166"/>
    </row>
    <row r="353" spans="1:46" ht="15" thickBot="1">
      <c r="A353" s="5"/>
      <c r="B353" s="5"/>
      <c r="C353" s="5"/>
      <c r="D353" s="5"/>
      <c r="E353" s="5"/>
      <c r="F353" s="5"/>
      <c r="G353" s="5"/>
      <c r="H353" s="5"/>
      <c r="I353" s="5"/>
      <c r="J353" s="5"/>
      <c r="K353" s="5"/>
      <c r="L353" s="5"/>
      <c r="M353" s="5"/>
      <c r="N353" s="31"/>
      <c r="O353" s="5"/>
      <c r="P353" s="5"/>
      <c r="Q353" s="5"/>
      <c r="R353" s="31"/>
      <c r="S353" s="5"/>
      <c r="T353" s="71"/>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row>
    <row r="354" spans="1:46" ht="27.6" customHeight="1" thickBot="1">
      <c r="A354" s="5"/>
      <c r="B354" s="5"/>
      <c r="C354" s="5"/>
      <c r="D354" s="5"/>
      <c r="E354" s="5"/>
      <c r="F354" s="5"/>
      <c r="G354" s="125" t="s">
        <v>69</v>
      </c>
      <c r="H354" s="5"/>
      <c r="I354" s="5"/>
      <c r="J354" s="5"/>
      <c r="K354" s="5"/>
      <c r="L354" s="5"/>
      <c r="M354" s="5"/>
      <c r="N354" s="31"/>
      <c r="O354" s="5"/>
      <c r="P354" s="5"/>
      <c r="Q354" s="5"/>
      <c r="R354" s="31"/>
      <c r="S354" s="5"/>
      <c r="T354" s="71"/>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row>
    <row r="355" spans="1:46" ht="72" customHeight="1" thickBot="1">
      <c r="A355" s="5"/>
      <c r="B355" s="229" t="s">
        <v>118</v>
      </c>
      <c r="C355" s="230"/>
      <c r="D355" s="230"/>
      <c r="E355" s="231"/>
      <c r="F355" s="153" t="str">
        <f>IF(AND(ISBLANK(B357)=TRUE,ISBLANK(B359)=TRUE),"",IF(ISBLANK(B357)=TRUE,SUM(B359:E359)/COUNT(B359:E359),SUM(B357:E357)/COUNT(B357:E357)))</f>
        <v/>
      </c>
      <c r="G355" s="107" t="s">
        <v>60</v>
      </c>
      <c r="H355" s="5"/>
      <c r="I355" s="157">
        <f>ROW()</f>
        <v>355</v>
      </c>
      <c r="J355" s="5"/>
      <c r="K355" s="5"/>
      <c r="L355" s="5"/>
      <c r="M355" s="5"/>
      <c r="N355" s="31"/>
      <c r="O355" s="5"/>
      <c r="P355" s="5"/>
      <c r="Q355" s="5"/>
      <c r="R355" s="31"/>
      <c r="S355" s="5"/>
      <c r="T355" s="71"/>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row>
    <row r="356" spans="1:46" ht="60" customHeight="1" thickBot="1">
      <c r="A356" s="5"/>
      <c r="B356" s="185" t="s">
        <v>123</v>
      </c>
      <c r="C356" s="225" t="s">
        <v>124</v>
      </c>
      <c r="D356" s="224"/>
      <c r="E356" s="185" t="s">
        <v>125</v>
      </c>
      <c r="F356" s="66"/>
      <c r="G356" s="5"/>
      <c r="H356" s="5"/>
      <c r="I356" s="157">
        <f>I355</f>
        <v>355</v>
      </c>
      <c r="J356" s="5"/>
      <c r="K356" s="5"/>
      <c r="L356" s="5"/>
      <c r="M356" s="5"/>
      <c r="N356" s="31"/>
      <c r="O356" s="5"/>
      <c r="P356" s="5"/>
      <c r="Q356" s="5"/>
      <c r="R356" s="31"/>
      <c r="S356" s="5"/>
      <c r="T356" s="71"/>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row>
    <row r="357" spans="1:46" ht="15" thickBot="1">
      <c r="A357" s="5"/>
      <c r="B357" s="106"/>
      <c r="C357" s="207"/>
      <c r="D357" s="208"/>
      <c r="E357" s="106"/>
      <c r="F357" s="5"/>
      <c r="G357" s="5"/>
      <c r="H357" s="5"/>
      <c r="I357" s="157">
        <f t="shared" ref="I357:I379" si="98">I356</f>
        <v>355</v>
      </c>
      <c r="J357" s="5"/>
      <c r="K357" s="5"/>
      <c r="L357" s="5"/>
      <c r="M357" s="5"/>
      <c r="N357" s="31"/>
      <c r="O357" s="5"/>
      <c r="P357" s="5"/>
      <c r="Q357" s="5"/>
      <c r="R357" s="31"/>
      <c r="S357" s="5"/>
      <c r="T357" s="71"/>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row>
    <row r="358" spans="1:46" ht="28.95" customHeight="1" thickBot="1">
      <c r="A358" s="5"/>
      <c r="B358" s="51" t="s">
        <v>0</v>
      </c>
      <c r="C358" s="225" t="s">
        <v>1</v>
      </c>
      <c r="D358" s="226"/>
      <c r="E358" s="51" t="s">
        <v>2</v>
      </c>
      <c r="F358" s="65"/>
      <c r="G358" s="5"/>
      <c r="H358" s="5"/>
      <c r="I358" s="157">
        <f t="shared" si="98"/>
        <v>355</v>
      </c>
      <c r="J358" s="5"/>
      <c r="K358" s="5"/>
      <c r="L358" s="5"/>
      <c r="M358" s="5"/>
      <c r="N358" s="31"/>
      <c r="O358" s="5"/>
      <c r="P358" s="5"/>
      <c r="Q358" s="5"/>
      <c r="R358" s="31"/>
      <c r="S358" s="5"/>
      <c r="T358" s="71"/>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row>
    <row r="359" spans="1:46" ht="15" thickBot="1">
      <c r="A359" s="5"/>
      <c r="B359" s="106"/>
      <c r="C359" s="207"/>
      <c r="D359" s="208"/>
      <c r="E359" s="106"/>
      <c r="F359" s="5"/>
      <c r="G359" s="5"/>
      <c r="H359" s="5"/>
      <c r="I359" s="157">
        <f t="shared" si="98"/>
        <v>355</v>
      </c>
      <c r="J359" s="5"/>
      <c r="K359" s="5"/>
      <c r="L359" s="5"/>
      <c r="M359" s="5"/>
      <c r="N359" s="31"/>
      <c r="O359" s="5"/>
      <c r="P359" s="5"/>
      <c r="Q359" s="5"/>
      <c r="R359" s="31"/>
      <c r="S359" s="5"/>
      <c r="T359" s="71"/>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row>
    <row r="360" spans="1:46" ht="57" customHeight="1" thickBot="1">
      <c r="A360" s="5"/>
      <c r="B360" s="173" t="s">
        <v>27</v>
      </c>
      <c r="C360" s="151" t="s">
        <v>73</v>
      </c>
      <c r="D360" s="152" t="s">
        <v>72</v>
      </c>
      <c r="E360" s="151" t="s">
        <v>74</v>
      </c>
      <c r="F360" s="152" t="s">
        <v>75</v>
      </c>
      <c r="G360" s="53" t="s">
        <v>39</v>
      </c>
      <c r="H360" s="5"/>
      <c r="I360" s="157">
        <f t="shared" si="98"/>
        <v>355</v>
      </c>
      <c r="J360" s="5"/>
      <c r="K360" s="5"/>
      <c r="L360" s="5"/>
      <c r="M360" s="5"/>
      <c r="N360" s="31"/>
      <c r="O360" s="5"/>
      <c r="P360" s="5"/>
      <c r="Q360" s="5"/>
      <c r="R360" s="31"/>
      <c r="S360" s="5"/>
      <c r="T360" s="71"/>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row>
    <row r="361" spans="1:46">
      <c r="A361" s="5"/>
      <c r="B361" s="38"/>
      <c r="C361" s="192"/>
      <c r="D361" s="1"/>
      <c r="E361" s="1"/>
      <c r="F361" s="67"/>
      <c r="G361" s="3" t="str">
        <f ca="1">IF(OR(C361="",E361=""),"",C361*E361*INDIRECT("F"&amp;I355))</f>
        <v/>
      </c>
      <c r="H361" s="5"/>
      <c r="I361" s="157">
        <f t="shared" si="98"/>
        <v>355</v>
      </c>
      <c r="J361" s="5"/>
      <c r="K361" s="54" t="str">
        <f ca="1">IF(AND(B361&lt;&gt;"",INDIRECT("G"&amp;I355+34)="ja =&gt; Aufnahme im Fb 225"),B361,"")</f>
        <v/>
      </c>
      <c r="L361" s="54" t="str">
        <f ca="1">IF(AND(B361&lt;&gt;"",INDIRECT("G"&amp;I355+34)="ja =&gt; Aufnahme im Fb 225"),INDIRECT("$C$"&amp;I355-3),"")</f>
        <v/>
      </c>
      <c r="M361" s="54" t="str">
        <f ca="1">IF(AND(B361&lt;&gt;"",INDIRECT("G"&amp;I355+34)="ja =&gt; Aufnahme im Fb 225"),INDIRECT("F"&amp;I355-3),"")</f>
        <v/>
      </c>
      <c r="N361" s="158" t="str">
        <f ca="1">IF(AND(B361&lt;&gt;"",INDIRECT("G"&amp;I355+34)="ja =&gt; Aufnahme im Fb 225"),INDIRECT("F"&amp;I355),"")</f>
        <v/>
      </c>
      <c r="O361" s="54" t="str">
        <f ca="1">IF(AND(B361&lt;&gt;"",INDIRECT("G"&amp;I355+34)="ja =&gt; Aufnahme im Fb 225"),INDIRECT("G"&amp;I355),"")</f>
        <v/>
      </c>
      <c r="P361" s="54" t="str">
        <f ca="1">IF(AND(B361&lt;&gt;"",INDIRECT("G"&amp;I355+34)="ja =&gt; Aufnahme im Fb 225"),E361,"")</f>
        <v/>
      </c>
      <c r="Q361" s="54" t="str">
        <f ca="1">IF(AND(B361&lt;&gt;"",INDIRECT("G"&amp;I355+34)="ja =&gt; Aufnahme im Fb 225"),F361,"")</f>
        <v/>
      </c>
      <c r="R361" s="158" t="str">
        <f ca="1">IF(AND(B361&lt;&gt;"",INDIRECT("G"&amp;I355+34)="ja =&gt; Aufnahme im Fb 225"),INDIRECT("F"&amp;I355+37),"")</f>
        <v/>
      </c>
      <c r="S361" s="54" t="str">
        <f ca="1">IF(AND(B361&lt;&gt;"",INDIRECT("G"&amp;I355+34)="ja =&gt; Aufnahme im Fb 225"),INDIRECT("G"&amp;I355+37),"")</f>
        <v/>
      </c>
      <c r="T361" s="54" t="str">
        <f ca="1">IF(AND(B361&lt;&gt;"",INDIRECT("G"&amp;I355+34)="ja =&gt; Aufnahme im Fb 225"),INDIRECT("C"&amp;I355+39),"")</f>
        <v/>
      </c>
      <c r="U361" s="54" t="str">
        <f ca="1">IF(AND(B361&lt;&gt;"",INDIRECT("G"&amp;I355+34)="ja =&gt; Aufnahme im Fb 225"),C361,"")</f>
        <v/>
      </c>
      <c r="V361" s="54" t="str">
        <f ca="1">IF(AND(B361&lt;&gt;"",INDIRECT("G"&amp;I355+34)="ja =&gt; Aufnahme im Fb 225"),D361,"")</f>
        <v/>
      </c>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row>
    <row r="362" spans="1:46">
      <c r="A362" s="5"/>
      <c r="B362" s="39"/>
      <c r="C362" s="193"/>
      <c r="D362" s="2"/>
      <c r="E362" s="2"/>
      <c r="F362" s="68"/>
      <c r="G362" s="4" t="str">
        <f ca="1">IF(OR(C362="",E362=""),"",C362*E362*INDIRECT("F"&amp;I356))</f>
        <v/>
      </c>
      <c r="H362" s="5"/>
      <c r="I362" s="157">
        <f t="shared" si="98"/>
        <v>355</v>
      </c>
      <c r="J362" s="5"/>
      <c r="K362" s="54" t="str">
        <f t="shared" ref="K362:K385" ca="1" si="99">IF(AND(B362&lt;&gt;"",INDIRECT("G"&amp;I356+34)="ja =&gt; Aufnahme im Fb 225"),B362,"")</f>
        <v/>
      </c>
      <c r="L362" s="54" t="str">
        <f t="shared" ref="L362:L385" ca="1" si="100">IF(AND(B362&lt;&gt;"",INDIRECT("G"&amp;I356+34)="ja =&gt; Aufnahme im Fb 225"),INDIRECT("$C$"&amp;I356-3),"")</f>
        <v/>
      </c>
      <c r="M362" s="54" t="str">
        <f t="shared" ref="M362:M385" ca="1" si="101">IF(AND(B362&lt;&gt;"",INDIRECT("G"&amp;I356+34)="ja =&gt; Aufnahme im Fb 225"),INDIRECT("F"&amp;I356-3),"")</f>
        <v/>
      </c>
      <c r="N362" s="158" t="str">
        <f t="shared" ref="N362:N385" ca="1" si="102">IF(AND(B362&lt;&gt;"",INDIRECT("G"&amp;I356+34)="ja =&gt; Aufnahme im Fb 225"),INDIRECT("F"&amp;I356),"")</f>
        <v/>
      </c>
      <c r="O362" s="54" t="str">
        <f t="shared" ref="O362:O385" ca="1" si="103">IF(AND(B362&lt;&gt;"",INDIRECT("G"&amp;I356+34)="ja =&gt; Aufnahme im Fb 225"),INDIRECT("G"&amp;I356),"")</f>
        <v/>
      </c>
      <c r="P362" s="54" t="str">
        <f t="shared" ref="P362:P385" ca="1" si="104">IF(AND(B362&lt;&gt;"",INDIRECT("G"&amp;I356+34)="ja =&gt; Aufnahme im Fb 225"),E362,"")</f>
        <v/>
      </c>
      <c r="Q362" s="54" t="str">
        <f t="shared" ref="Q362:Q385" ca="1" si="105">IF(AND(B362&lt;&gt;"",INDIRECT("G"&amp;I356+34)="ja =&gt; Aufnahme im Fb 225"),F362,"")</f>
        <v/>
      </c>
      <c r="R362" s="158" t="str">
        <f t="shared" ref="R362:R385" ca="1" si="106">IF(AND(B362&lt;&gt;"",INDIRECT("G"&amp;I356+34)="ja =&gt; Aufnahme im Fb 225"),INDIRECT("F"&amp;I356+37),"")</f>
        <v/>
      </c>
      <c r="S362" s="54" t="str">
        <f t="shared" ref="S362:S385" ca="1" si="107">IF(AND(B362&lt;&gt;"",INDIRECT("G"&amp;I356+34)="ja =&gt; Aufnahme im Fb 225"),INDIRECT("G"&amp;I356+37),"")</f>
        <v/>
      </c>
      <c r="T362" s="54" t="str">
        <f t="shared" ref="T362:T385" ca="1" si="108">IF(AND(B362&lt;&gt;"",INDIRECT("G"&amp;I356+34)="ja =&gt; Aufnahme im Fb 225"),INDIRECT("C"&amp;I356+39),"")</f>
        <v/>
      </c>
      <c r="U362" s="54" t="str">
        <f t="shared" ref="U362:U385" ca="1" si="109">IF(AND(B362&lt;&gt;"",INDIRECT("G"&amp;I356+34)="ja =&gt; Aufnahme im Fb 225"),C362,"")</f>
        <v/>
      </c>
      <c r="V362" s="54" t="str">
        <f t="shared" ref="V362:V385" ca="1" si="110">IF(AND(B362&lt;&gt;"",INDIRECT("G"&amp;I356+34)="ja =&gt; Aufnahme im Fb 225"),D362,"")</f>
        <v/>
      </c>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row>
    <row r="363" spans="1:46">
      <c r="A363" s="5"/>
      <c r="B363" s="39"/>
      <c r="C363" s="193"/>
      <c r="D363" s="2"/>
      <c r="E363" s="2"/>
      <c r="F363" s="68"/>
      <c r="G363" s="4" t="str">
        <f t="shared" ref="G363:G385" si="111">IF(OR(C363="",E363=""),"",C363*E363*$F$19)</f>
        <v/>
      </c>
      <c r="H363" s="5"/>
      <c r="I363" s="157">
        <f t="shared" si="98"/>
        <v>355</v>
      </c>
      <c r="J363" s="5"/>
      <c r="K363" s="54" t="str">
        <f t="shared" ca="1" si="99"/>
        <v/>
      </c>
      <c r="L363" s="54" t="str">
        <f t="shared" ca="1" si="100"/>
        <v/>
      </c>
      <c r="M363" s="54" t="str">
        <f t="shared" ca="1" si="101"/>
        <v/>
      </c>
      <c r="N363" s="158" t="str">
        <f t="shared" ca="1" si="102"/>
        <v/>
      </c>
      <c r="O363" s="54" t="str">
        <f t="shared" ca="1" si="103"/>
        <v/>
      </c>
      <c r="P363" s="54" t="str">
        <f t="shared" ca="1" si="104"/>
        <v/>
      </c>
      <c r="Q363" s="54" t="str">
        <f t="shared" ca="1" si="105"/>
        <v/>
      </c>
      <c r="R363" s="158" t="str">
        <f t="shared" ca="1" si="106"/>
        <v/>
      </c>
      <c r="S363" s="54" t="str">
        <f t="shared" ca="1" si="107"/>
        <v/>
      </c>
      <c r="T363" s="54" t="str">
        <f t="shared" ca="1" si="108"/>
        <v/>
      </c>
      <c r="U363" s="54" t="str">
        <f t="shared" ca="1" si="109"/>
        <v/>
      </c>
      <c r="V363" s="54" t="str">
        <f t="shared" ca="1" si="110"/>
        <v/>
      </c>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row>
    <row r="364" spans="1:46">
      <c r="A364" s="5"/>
      <c r="B364" s="39"/>
      <c r="C364" s="193"/>
      <c r="D364" s="2"/>
      <c r="E364" s="2"/>
      <c r="F364" s="68"/>
      <c r="G364" s="4" t="str">
        <f t="shared" si="111"/>
        <v/>
      </c>
      <c r="H364" s="5"/>
      <c r="I364" s="157">
        <f t="shared" si="98"/>
        <v>355</v>
      </c>
      <c r="J364" s="5"/>
      <c r="K364" s="54" t="str">
        <f t="shared" ca="1" si="99"/>
        <v/>
      </c>
      <c r="L364" s="54" t="str">
        <f t="shared" ca="1" si="100"/>
        <v/>
      </c>
      <c r="M364" s="54" t="str">
        <f t="shared" ca="1" si="101"/>
        <v/>
      </c>
      <c r="N364" s="158" t="str">
        <f t="shared" ca="1" si="102"/>
        <v/>
      </c>
      <c r="O364" s="54" t="str">
        <f t="shared" ca="1" si="103"/>
        <v/>
      </c>
      <c r="P364" s="54" t="str">
        <f t="shared" ca="1" si="104"/>
        <v/>
      </c>
      <c r="Q364" s="54" t="str">
        <f t="shared" ca="1" si="105"/>
        <v/>
      </c>
      <c r="R364" s="158" t="str">
        <f t="shared" ca="1" si="106"/>
        <v/>
      </c>
      <c r="S364" s="54" t="str">
        <f t="shared" ca="1" si="107"/>
        <v/>
      </c>
      <c r="T364" s="54" t="str">
        <f t="shared" ca="1" si="108"/>
        <v/>
      </c>
      <c r="U364" s="54" t="str">
        <f t="shared" ca="1" si="109"/>
        <v/>
      </c>
      <c r="V364" s="54" t="str">
        <f t="shared" ca="1" si="110"/>
        <v/>
      </c>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row>
    <row r="365" spans="1:46">
      <c r="A365" s="5"/>
      <c r="B365" s="39"/>
      <c r="C365" s="193"/>
      <c r="D365" s="2"/>
      <c r="E365" s="2"/>
      <c r="F365" s="68"/>
      <c r="G365" s="4" t="str">
        <f t="shared" si="111"/>
        <v/>
      </c>
      <c r="H365" s="5"/>
      <c r="I365" s="157">
        <f t="shared" si="98"/>
        <v>355</v>
      </c>
      <c r="J365" s="5"/>
      <c r="K365" s="54" t="str">
        <f t="shared" ca="1" si="99"/>
        <v/>
      </c>
      <c r="L365" s="54" t="str">
        <f t="shared" ca="1" si="100"/>
        <v/>
      </c>
      <c r="M365" s="54" t="str">
        <f t="shared" ca="1" si="101"/>
        <v/>
      </c>
      <c r="N365" s="158" t="str">
        <f t="shared" ca="1" si="102"/>
        <v/>
      </c>
      <c r="O365" s="54" t="str">
        <f t="shared" ca="1" si="103"/>
        <v/>
      </c>
      <c r="P365" s="54" t="str">
        <f t="shared" ca="1" si="104"/>
        <v/>
      </c>
      <c r="Q365" s="54" t="str">
        <f t="shared" ca="1" si="105"/>
        <v/>
      </c>
      <c r="R365" s="158" t="str">
        <f t="shared" ca="1" si="106"/>
        <v/>
      </c>
      <c r="S365" s="54" t="str">
        <f t="shared" ca="1" si="107"/>
        <v/>
      </c>
      <c r="T365" s="54" t="str">
        <f t="shared" ca="1" si="108"/>
        <v/>
      </c>
      <c r="U365" s="54" t="str">
        <f t="shared" ca="1" si="109"/>
        <v/>
      </c>
      <c r="V365" s="54" t="str">
        <f t="shared" ca="1" si="110"/>
        <v/>
      </c>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row>
    <row r="366" spans="1:46">
      <c r="A366" s="5"/>
      <c r="B366" s="39"/>
      <c r="C366" s="193"/>
      <c r="D366" s="2"/>
      <c r="E366" s="2"/>
      <c r="F366" s="68"/>
      <c r="G366" s="4" t="str">
        <f t="shared" si="111"/>
        <v/>
      </c>
      <c r="H366" s="5"/>
      <c r="I366" s="157">
        <f t="shared" si="98"/>
        <v>355</v>
      </c>
      <c r="J366" s="5"/>
      <c r="K366" s="54" t="str">
        <f t="shared" ca="1" si="99"/>
        <v/>
      </c>
      <c r="L366" s="54" t="str">
        <f t="shared" ca="1" si="100"/>
        <v/>
      </c>
      <c r="M366" s="54" t="str">
        <f t="shared" ca="1" si="101"/>
        <v/>
      </c>
      <c r="N366" s="158" t="str">
        <f t="shared" ca="1" si="102"/>
        <v/>
      </c>
      <c r="O366" s="54" t="str">
        <f t="shared" ca="1" si="103"/>
        <v/>
      </c>
      <c r="P366" s="54" t="str">
        <f t="shared" ca="1" si="104"/>
        <v/>
      </c>
      <c r="Q366" s="54" t="str">
        <f t="shared" ca="1" si="105"/>
        <v/>
      </c>
      <c r="R366" s="158" t="str">
        <f t="shared" ca="1" si="106"/>
        <v/>
      </c>
      <c r="S366" s="54" t="str">
        <f t="shared" ca="1" si="107"/>
        <v/>
      </c>
      <c r="T366" s="54" t="str">
        <f t="shared" ca="1" si="108"/>
        <v/>
      </c>
      <c r="U366" s="54" t="str">
        <f t="shared" ca="1" si="109"/>
        <v/>
      </c>
      <c r="V366" s="54" t="str">
        <f t="shared" ca="1" si="110"/>
        <v/>
      </c>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row>
    <row r="367" spans="1:46">
      <c r="A367" s="5"/>
      <c r="B367" s="39"/>
      <c r="C367" s="193"/>
      <c r="D367" s="2"/>
      <c r="E367" s="2"/>
      <c r="F367" s="68"/>
      <c r="G367" s="4" t="str">
        <f t="shared" si="111"/>
        <v/>
      </c>
      <c r="H367" s="5"/>
      <c r="I367" s="157">
        <f t="shared" si="98"/>
        <v>355</v>
      </c>
      <c r="J367" s="5"/>
      <c r="K367" s="54" t="str">
        <f t="shared" ca="1" si="99"/>
        <v/>
      </c>
      <c r="L367" s="54" t="str">
        <f t="shared" ca="1" si="100"/>
        <v/>
      </c>
      <c r="M367" s="54" t="str">
        <f t="shared" ca="1" si="101"/>
        <v/>
      </c>
      <c r="N367" s="158" t="str">
        <f t="shared" ca="1" si="102"/>
        <v/>
      </c>
      <c r="O367" s="54" t="str">
        <f t="shared" ca="1" si="103"/>
        <v/>
      </c>
      <c r="P367" s="54" t="str">
        <f t="shared" ca="1" si="104"/>
        <v/>
      </c>
      <c r="Q367" s="54" t="str">
        <f t="shared" ca="1" si="105"/>
        <v/>
      </c>
      <c r="R367" s="158" t="str">
        <f t="shared" ca="1" si="106"/>
        <v/>
      </c>
      <c r="S367" s="54" t="str">
        <f t="shared" ca="1" si="107"/>
        <v/>
      </c>
      <c r="T367" s="54" t="str">
        <f t="shared" ca="1" si="108"/>
        <v/>
      </c>
      <c r="U367" s="54" t="str">
        <f t="shared" ca="1" si="109"/>
        <v/>
      </c>
      <c r="V367" s="54" t="str">
        <f t="shared" ca="1" si="110"/>
        <v/>
      </c>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row>
    <row r="368" spans="1:46">
      <c r="A368" s="5"/>
      <c r="B368" s="39"/>
      <c r="C368" s="193"/>
      <c r="D368" s="2"/>
      <c r="E368" s="2"/>
      <c r="F368" s="68"/>
      <c r="G368" s="4" t="str">
        <f t="shared" si="111"/>
        <v/>
      </c>
      <c r="H368" s="5"/>
      <c r="I368" s="157">
        <f t="shared" si="98"/>
        <v>355</v>
      </c>
      <c r="J368" s="5"/>
      <c r="K368" s="54" t="str">
        <f t="shared" ca="1" si="99"/>
        <v/>
      </c>
      <c r="L368" s="54" t="str">
        <f t="shared" ca="1" si="100"/>
        <v/>
      </c>
      <c r="M368" s="54" t="str">
        <f t="shared" ca="1" si="101"/>
        <v/>
      </c>
      <c r="N368" s="158" t="str">
        <f t="shared" ca="1" si="102"/>
        <v/>
      </c>
      <c r="O368" s="54" t="str">
        <f t="shared" ca="1" si="103"/>
        <v/>
      </c>
      <c r="P368" s="54" t="str">
        <f t="shared" ca="1" si="104"/>
        <v/>
      </c>
      <c r="Q368" s="54" t="str">
        <f t="shared" ca="1" si="105"/>
        <v/>
      </c>
      <c r="R368" s="158" t="str">
        <f t="shared" ca="1" si="106"/>
        <v/>
      </c>
      <c r="S368" s="54" t="str">
        <f t="shared" ca="1" si="107"/>
        <v/>
      </c>
      <c r="T368" s="54" t="str">
        <f t="shared" ca="1" si="108"/>
        <v/>
      </c>
      <c r="U368" s="54" t="str">
        <f t="shared" ca="1" si="109"/>
        <v/>
      </c>
      <c r="V368" s="54" t="str">
        <f t="shared" ca="1" si="110"/>
        <v/>
      </c>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row>
    <row r="369" spans="1:46">
      <c r="A369" s="5"/>
      <c r="B369" s="39"/>
      <c r="C369" s="193"/>
      <c r="D369" s="2"/>
      <c r="E369" s="2"/>
      <c r="F369" s="68"/>
      <c r="G369" s="4" t="str">
        <f t="shared" si="111"/>
        <v/>
      </c>
      <c r="H369" s="5"/>
      <c r="I369" s="157">
        <f t="shared" si="98"/>
        <v>355</v>
      </c>
      <c r="J369" s="5"/>
      <c r="K369" s="54" t="str">
        <f t="shared" ca="1" si="99"/>
        <v/>
      </c>
      <c r="L369" s="54" t="str">
        <f t="shared" ca="1" si="100"/>
        <v/>
      </c>
      <c r="M369" s="54" t="str">
        <f t="shared" ca="1" si="101"/>
        <v/>
      </c>
      <c r="N369" s="158" t="str">
        <f t="shared" ca="1" si="102"/>
        <v/>
      </c>
      <c r="O369" s="54" t="str">
        <f t="shared" ca="1" si="103"/>
        <v/>
      </c>
      <c r="P369" s="54" t="str">
        <f t="shared" ca="1" si="104"/>
        <v/>
      </c>
      <c r="Q369" s="54" t="str">
        <f t="shared" ca="1" si="105"/>
        <v/>
      </c>
      <c r="R369" s="158" t="str">
        <f t="shared" ca="1" si="106"/>
        <v/>
      </c>
      <c r="S369" s="54" t="str">
        <f t="shared" ca="1" si="107"/>
        <v/>
      </c>
      <c r="T369" s="54" t="str">
        <f t="shared" ca="1" si="108"/>
        <v/>
      </c>
      <c r="U369" s="54" t="str">
        <f t="shared" ca="1" si="109"/>
        <v/>
      </c>
      <c r="V369" s="54" t="str">
        <f t="shared" ca="1" si="110"/>
        <v/>
      </c>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row>
    <row r="370" spans="1:46">
      <c r="A370" s="5"/>
      <c r="B370" s="39"/>
      <c r="C370" s="193"/>
      <c r="D370" s="2"/>
      <c r="E370" s="2"/>
      <c r="F370" s="68"/>
      <c r="G370" s="4" t="str">
        <f t="shared" si="111"/>
        <v/>
      </c>
      <c r="H370" s="5"/>
      <c r="I370" s="157">
        <f t="shared" si="98"/>
        <v>355</v>
      </c>
      <c r="J370" s="5"/>
      <c r="K370" s="54" t="str">
        <f t="shared" ca="1" si="99"/>
        <v/>
      </c>
      <c r="L370" s="54" t="str">
        <f t="shared" ca="1" si="100"/>
        <v/>
      </c>
      <c r="M370" s="54" t="str">
        <f t="shared" ca="1" si="101"/>
        <v/>
      </c>
      <c r="N370" s="158" t="str">
        <f t="shared" ca="1" si="102"/>
        <v/>
      </c>
      <c r="O370" s="54" t="str">
        <f t="shared" ca="1" si="103"/>
        <v/>
      </c>
      <c r="P370" s="54" t="str">
        <f t="shared" ca="1" si="104"/>
        <v/>
      </c>
      <c r="Q370" s="54" t="str">
        <f t="shared" ca="1" si="105"/>
        <v/>
      </c>
      <c r="R370" s="158" t="str">
        <f t="shared" ca="1" si="106"/>
        <v/>
      </c>
      <c r="S370" s="54" t="str">
        <f t="shared" ca="1" si="107"/>
        <v/>
      </c>
      <c r="T370" s="54" t="str">
        <f t="shared" ca="1" si="108"/>
        <v/>
      </c>
      <c r="U370" s="54" t="str">
        <f t="shared" ca="1" si="109"/>
        <v/>
      </c>
      <c r="V370" s="54" t="str">
        <f t="shared" ca="1" si="110"/>
        <v/>
      </c>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row>
    <row r="371" spans="1:46">
      <c r="A371" s="5"/>
      <c r="B371" s="39"/>
      <c r="C371" s="193"/>
      <c r="D371" s="2"/>
      <c r="E371" s="2"/>
      <c r="F371" s="68"/>
      <c r="G371" s="4" t="str">
        <f t="shared" si="111"/>
        <v/>
      </c>
      <c r="H371" s="5"/>
      <c r="I371" s="157">
        <f t="shared" si="98"/>
        <v>355</v>
      </c>
      <c r="J371" s="5"/>
      <c r="K371" s="54" t="str">
        <f t="shared" ca="1" si="99"/>
        <v/>
      </c>
      <c r="L371" s="54" t="str">
        <f t="shared" ca="1" si="100"/>
        <v/>
      </c>
      <c r="M371" s="54" t="str">
        <f t="shared" ca="1" si="101"/>
        <v/>
      </c>
      <c r="N371" s="158" t="str">
        <f t="shared" ca="1" si="102"/>
        <v/>
      </c>
      <c r="O371" s="54" t="str">
        <f t="shared" ca="1" si="103"/>
        <v/>
      </c>
      <c r="P371" s="54" t="str">
        <f t="shared" ca="1" si="104"/>
        <v/>
      </c>
      <c r="Q371" s="54" t="str">
        <f t="shared" ca="1" si="105"/>
        <v/>
      </c>
      <c r="R371" s="158" t="str">
        <f t="shared" ca="1" si="106"/>
        <v/>
      </c>
      <c r="S371" s="54" t="str">
        <f t="shared" ca="1" si="107"/>
        <v/>
      </c>
      <c r="T371" s="54" t="str">
        <f t="shared" ca="1" si="108"/>
        <v/>
      </c>
      <c r="U371" s="54" t="str">
        <f t="shared" ca="1" si="109"/>
        <v/>
      </c>
      <c r="V371" s="54" t="str">
        <f t="shared" ca="1" si="110"/>
        <v/>
      </c>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row>
    <row r="372" spans="1:46">
      <c r="A372" s="5"/>
      <c r="B372" s="39"/>
      <c r="C372" s="193"/>
      <c r="D372" s="2"/>
      <c r="E372" s="2"/>
      <c r="F372" s="68"/>
      <c r="G372" s="4" t="str">
        <f t="shared" si="111"/>
        <v/>
      </c>
      <c r="H372" s="5"/>
      <c r="I372" s="157">
        <f t="shared" si="98"/>
        <v>355</v>
      </c>
      <c r="J372" s="5"/>
      <c r="K372" s="54" t="str">
        <f t="shared" ca="1" si="99"/>
        <v/>
      </c>
      <c r="L372" s="54" t="str">
        <f t="shared" ca="1" si="100"/>
        <v/>
      </c>
      <c r="M372" s="54" t="str">
        <f t="shared" ca="1" si="101"/>
        <v/>
      </c>
      <c r="N372" s="158" t="str">
        <f t="shared" ca="1" si="102"/>
        <v/>
      </c>
      <c r="O372" s="54" t="str">
        <f t="shared" ca="1" si="103"/>
        <v/>
      </c>
      <c r="P372" s="54" t="str">
        <f t="shared" ca="1" si="104"/>
        <v/>
      </c>
      <c r="Q372" s="54" t="str">
        <f t="shared" ca="1" si="105"/>
        <v/>
      </c>
      <c r="R372" s="158" t="str">
        <f t="shared" ca="1" si="106"/>
        <v/>
      </c>
      <c r="S372" s="54" t="str">
        <f t="shared" ca="1" si="107"/>
        <v/>
      </c>
      <c r="T372" s="54" t="str">
        <f t="shared" ca="1" si="108"/>
        <v/>
      </c>
      <c r="U372" s="54" t="str">
        <f t="shared" ca="1" si="109"/>
        <v/>
      </c>
      <c r="V372" s="54" t="str">
        <f t="shared" ca="1" si="110"/>
        <v/>
      </c>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row>
    <row r="373" spans="1:46">
      <c r="A373" s="5"/>
      <c r="B373" s="39"/>
      <c r="C373" s="193"/>
      <c r="D373" s="2"/>
      <c r="E373" s="2"/>
      <c r="F373" s="68"/>
      <c r="G373" s="4" t="str">
        <f t="shared" si="111"/>
        <v/>
      </c>
      <c r="H373" s="5"/>
      <c r="I373" s="157">
        <f t="shared" si="98"/>
        <v>355</v>
      </c>
      <c r="J373" s="5"/>
      <c r="K373" s="54" t="str">
        <f t="shared" ca="1" si="99"/>
        <v/>
      </c>
      <c r="L373" s="54" t="str">
        <f t="shared" ca="1" si="100"/>
        <v/>
      </c>
      <c r="M373" s="54" t="str">
        <f t="shared" ca="1" si="101"/>
        <v/>
      </c>
      <c r="N373" s="158" t="str">
        <f t="shared" ca="1" si="102"/>
        <v/>
      </c>
      <c r="O373" s="54" t="str">
        <f t="shared" ca="1" si="103"/>
        <v/>
      </c>
      <c r="P373" s="54" t="str">
        <f t="shared" ca="1" si="104"/>
        <v/>
      </c>
      <c r="Q373" s="54" t="str">
        <f t="shared" ca="1" si="105"/>
        <v/>
      </c>
      <c r="R373" s="158" t="str">
        <f t="shared" ca="1" si="106"/>
        <v/>
      </c>
      <c r="S373" s="54" t="str">
        <f t="shared" ca="1" si="107"/>
        <v/>
      </c>
      <c r="T373" s="54" t="str">
        <f t="shared" ca="1" si="108"/>
        <v/>
      </c>
      <c r="U373" s="54" t="str">
        <f t="shared" ca="1" si="109"/>
        <v/>
      </c>
      <c r="V373" s="54" t="str">
        <f t="shared" ca="1" si="110"/>
        <v/>
      </c>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row>
    <row r="374" spans="1:46">
      <c r="A374" s="5"/>
      <c r="B374" s="39"/>
      <c r="C374" s="193"/>
      <c r="D374" s="2"/>
      <c r="E374" s="2"/>
      <c r="F374" s="68"/>
      <c r="G374" s="4" t="str">
        <f t="shared" si="111"/>
        <v/>
      </c>
      <c r="H374" s="5"/>
      <c r="I374" s="157">
        <f t="shared" si="98"/>
        <v>355</v>
      </c>
      <c r="J374" s="5"/>
      <c r="K374" s="54" t="str">
        <f t="shared" ca="1" si="99"/>
        <v/>
      </c>
      <c r="L374" s="54" t="str">
        <f t="shared" ca="1" si="100"/>
        <v/>
      </c>
      <c r="M374" s="54" t="str">
        <f t="shared" ca="1" si="101"/>
        <v/>
      </c>
      <c r="N374" s="158" t="str">
        <f t="shared" ca="1" si="102"/>
        <v/>
      </c>
      <c r="O374" s="54" t="str">
        <f t="shared" ca="1" si="103"/>
        <v/>
      </c>
      <c r="P374" s="54" t="str">
        <f t="shared" ca="1" si="104"/>
        <v/>
      </c>
      <c r="Q374" s="54" t="str">
        <f t="shared" ca="1" si="105"/>
        <v/>
      </c>
      <c r="R374" s="158" t="str">
        <f t="shared" ca="1" si="106"/>
        <v/>
      </c>
      <c r="S374" s="54" t="str">
        <f t="shared" ca="1" si="107"/>
        <v/>
      </c>
      <c r="T374" s="54" t="str">
        <f t="shared" ca="1" si="108"/>
        <v/>
      </c>
      <c r="U374" s="54" t="str">
        <f t="shared" ca="1" si="109"/>
        <v/>
      </c>
      <c r="V374" s="54" t="str">
        <f t="shared" ca="1" si="110"/>
        <v/>
      </c>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row>
    <row r="375" spans="1:46">
      <c r="A375" s="5"/>
      <c r="B375" s="39"/>
      <c r="C375" s="194"/>
      <c r="D375" s="34"/>
      <c r="E375" s="34"/>
      <c r="F375" s="69"/>
      <c r="G375" s="4" t="str">
        <f t="shared" si="111"/>
        <v/>
      </c>
      <c r="H375" s="5"/>
      <c r="I375" s="157">
        <f t="shared" si="98"/>
        <v>355</v>
      </c>
      <c r="J375" s="5"/>
      <c r="K375" s="54" t="str">
        <f t="shared" ca="1" si="99"/>
        <v/>
      </c>
      <c r="L375" s="54" t="str">
        <f t="shared" ca="1" si="100"/>
        <v/>
      </c>
      <c r="M375" s="54" t="str">
        <f t="shared" ca="1" si="101"/>
        <v/>
      </c>
      <c r="N375" s="158" t="str">
        <f t="shared" ca="1" si="102"/>
        <v/>
      </c>
      <c r="O375" s="54" t="str">
        <f t="shared" ca="1" si="103"/>
        <v/>
      </c>
      <c r="P375" s="54" t="str">
        <f t="shared" ca="1" si="104"/>
        <v/>
      </c>
      <c r="Q375" s="54" t="str">
        <f t="shared" ca="1" si="105"/>
        <v/>
      </c>
      <c r="R375" s="158" t="str">
        <f t="shared" ca="1" si="106"/>
        <v/>
      </c>
      <c r="S375" s="54" t="str">
        <f t="shared" ca="1" si="107"/>
        <v/>
      </c>
      <c r="T375" s="54" t="str">
        <f t="shared" ca="1" si="108"/>
        <v/>
      </c>
      <c r="U375" s="54" t="str">
        <f t="shared" ca="1" si="109"/>
        <v/>
      </c>
      <c r="V375" s="54" t="str">
        <f t="shared" ca="1" si="110"/>
        <v/>
      </c>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row>
    <row r="376" spans="1:46">
      <c r="A376" s="5"/>
      <c r="B376" s="39"/>
      <c r="C376" s="194"/>
      <c r="D376" s="34"/>
      <c r="E376" s="34"/>
      <c r="F376" s="69"/>
      <c r="G376" s="4" t="str">
        <f t="shared" si="111"/>
        <v/>
      </c>
      <c r="H376" s="5"/>
      <c r="I376" s="157">
        <f t="shared" si="98"/>
        <v>355</v>
      </c>
      <c r="J376" s="5"/>
      <c r="K376" s="54" t="str">
        <f t="shared" ca="1" si="99"/>
        <v/>
      </c>
      <c r="L376" s="54" t="str">
        <f t="shared" ca="1" si="100"/>
        <v/>
      </c>
      <c r="M376" s="54" t="str">
        <f t="shared" ca="1" si="101"/>
        <v/>
      </c>
      <c r="N376" s="158" t="str">
        <f t="shared" ca="1" si="102"/>
        <v/>
      </c>
      <c r="O376" s="54" t="str">
        <f t="shared" ca="1" si="103"/>
        <v/>
      </c>
      <c r="P376" s="54" t="str">
        <f t="shared" ca="1" si="104"/>
        <v/>
      </c>
      <c r="Q376" s="54" t="str">
        <f t="shared" ca="1" si="105"/>
        <v/>
      </c>
      <c r="R376" s="158" t="str">
        <f t="shared" ca="1" si="106"/>
        <v/>
      </c>
      <c r="S376" s="54" t="str">
        <f t="shared" ca="1" si="107"/>
        <v/>
      </c>
      <c r="T376" s="54" t="str">
        <f t="shared" ca="1" si="108"/>
        <v/>
      </c>
      <c r="U376" s="54" t="str">
        <f t="shared" ca="1" si="109"/>
        <v/>
      </c>
      <c r="V376" s="54" t="str">
        <f t="shared" ca="1" si="110"/>
        <v/>
      </c>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row>
    <row r="377" spans="1:46">
      <c r="A377" s="5"/>
      <c r="B377" s="39"/>
      <c r="C377" s="194"/>
      <c r="D377" s="34"/>
      <c r="E377" s="34"/>
      <c r="F377" s="69"/>
      <c r="G377" s="4" t="str">
        <f t="shared" si="111"/>
        <v/>
      </c>
      <c r="H377" s="5"/>
      <c r="I377" s="157">
        <f t="shared" si="98"/>
        <v>355</v>
      </c>
      <c r="J377" s="5"/>
      <c r="K377" s="54" t="str">
        <f t="shared" ca="1" si="99"/>
        <v/>
      </c>
      <c r="L377" s="54" t="str">
        <f t="shared" ca="1" si="100"/>
        <v/>
      </c>
      <c r="M377" s="54" t="str">
        <f t="shared" ca="1" si="101"/>
        <v/>
      </c>
      <c r="N377" s="158" t="str">
        <f t="shared" ca="1" si="102"/>
        <v/>
      </c>
      <c r="O377" s="54" t="str">
        <f t="shared" ca="1" si="103"/>
        <v/>
      </c>
      <c r="P377" s="54" t="str">
        <f t="shared" ca="1" si="104"/>
        <v/>
      </c>
      <c r="Q377" s="54" t="str">
        <f t="shared" ca="1" si="105"/>
        <v/>
      </c>
      <c r="R377" s="158" t="str">
        <f t="shared" ca="1" si="106"/>
        <v/>
      </c>
      <c r="S377" s="54" t="str">
        <f t="shared" ca="1" si="107"/>
        <v/>
      </c>
      <c r="T377" s="54" t="str">
        <f t="shared" ca="1" si="108"/>
        <v/>
      </c>
      <c r="U377" s="54" t="str">
        <f t="shared" ca="1" si="109"/>
        <v/>
      </c>
      <c r="V377" s="54" t="str">
        <f t="shared" ca="1" si="110"/>
        <v/>
      </c>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row>
    <row r="378" spans="1:46">
      <c r="A378" s="5"/>
      <c r="B378" s="39"/>
      <c r="C378" s="194"/>
      <c r="D378" s="34"/>
      <c r="E378" s="34"/>
      <c r="F378" s="69"/>
      <c r="G378" s="4" t="str">
        <f t="shared" si="111"/>
        <v/>
      </c>
      <c r="H378" s="5"/>
      <c r="I378" s="157">
        <f t="shared" si="98"/>
        <v>355</v>
      </c>
      <c r="J378" s="5"/>
      <c r="K378" s="54" t="str">
        <f t="shared" ca="1" si="99"/>
        <v/>
      </c>
      <c r="L378" s="54" t="str">
        <f t="shared" ca="1" si="100"/>
        <v/>
      </c>
      <c r="M378" s="54" t="str">
        <f t="shared" ca="1" si="101"/>
        <v/>
      </c>
      <c r="N378" s="158" t="str">
        <f t="shared" ca="1" si="102"/>
        <v/>
      </c>
      <c r="O378" s="54" t="str">
        <f t="shared" ca="1" si="103"/>
        <v/>
      </c>
      <c r="P378" s="54" t="str">
        <f t="shared" ca="1" si="104"/>
        <v/>
      </c>
      <c r="Q378" s="54" t="str">
        <f t="shared" ca="1" si="105"/>
        <v/>
      </c>
      <c r="R378" s="158" t="str">
        <f t="shared" ca="1" si="106"/>
        <v/>
      </c>
      <c r="S378" s="54" t="str">
        <f t="shared" ca="1" si="107"/>
        <v/>
      </c>
      <c r="T378" s="54" t="str">
        <f t="shared" ca="1" si="108"/>
        <v/>
      </c>
      <c r="U378" s="54" t="str">
        <f t="shared" ca="1" si="109"/>
        <v/>
      </c>
      <c r="V378" s="54" t="str">
        <f t="shared" ca="1" si="110"/>
        <v/>
      </c>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row>
    <row r="379" spans="1:46">
      <c r="A379" s="5"/>
      <c r="B379" s="39"/>
      <c r="C379" s="194"/>
      <c r="D379" s="34"/>
      <c r="E379" s="34"/>
      <c r="F379" s="69"/>
      <c r="G379" s="4" t="str">
        <f t="shared" si="111"/>
        <v/>
      </c>
      <c r="H379" s="5"/>
      <c r="I379" s="157">
        <f t="shared" si="98"/>
        <v>355</v>
      </c>
      <c r="J379" s="5"/>
      <c r="K379" s="54" t="str">
        <f t="shared" ca="1" si="99"/>
        <v/>
      </c>
      <c r="L379" s="54" t="str">
        <f t="shared" ca="1" si="100"/>
        <v/>
      </c>
      <c r="M379" s="54" t="str">
        <f t="shared" ca="1" si="101"/>
        <v/>
      </c>
      <c r="N379" s="158" t="str">
        <f t="shared" ca="1" si="102"/>
        <v/>
      </c>
      <c r="O379" s="54" t="str">
        <f t="shared" ca="1" si="103"/>
        <v/>
      </c>
      <c r="P379" s="54" t="str">
        <f t="shared" ca="1" si="104"/>
        <v/>
      </c>
      <c r="Q379" s="54" t="str">
        <f t="shared" ca="1" si="105"/>
        <v/>
      </c>
      <c r="R379" s="158" t="str">
        <f t="shared" ca="1" si="106"/>
        <v/>
      </c>
      <c r="S379" s="54" t="str">
        <f t="shared" ca="1" si="107"/>
        <v/>
      </c>
      <c r="T379" s="54" t="str">
        <f t="shared" ca="1" si="108"/>
        <v/>
      </c>
      <c r="U379" s="54" t="str">
        <f t="shared" ca="1" si="109"/>
        <v/>
      </c>
      <c r="V379" s="54" t="str">
        <f t="shared" ca="1" si="110"/>
        <v/>
      </c>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row>
    <row r="380" spans="1:46">
      <c r="A380" s="5"/>
      <c r="B380" s="39"/>
      <c r="C380" s="194"/>
      <c r="D380" s="34"/>
      <c r="E380" s="34"/>
      <c r="F380" s="69"/>
      <c r="G380" s="4" t="str">
        <f t="shared" si="111"/>
        <v/>
      </c>
      <c r="H380" s="5"/>
      <c r="I380" s="157"/>
      <c r="J380" s="5"/>
      <c r="K380" s="54" t="str">
        <f t="shared" ca="1" si="99"/>
        <v/>
      </c>
      <c r="L380" s="54" t="str">
        <f t="shared" ca="1" si="100"/>
        <v/>
      </c>
      <c r="M380" s="54" t="str">
        <f t="shared" ca="1" si="101"/>
        <v/>
      </c>
      <c r="N380" s="158" t="str">
        <f t="shared" ca="1" si="102"/>
        <v/>
      </c>
      <c r="O380" s="54" t="str">
        <f t="shared" ca="1" si="103"/>
        <v/>
      </c>
      <c r="P380" s="54" t="str">
        <f t="shared" ca="1" si="104"/>
        <v/>
      </c>
      <c r="Q380" s="54" t="str">
        <f t="shared" ca="1" si="105"/>
        <v/>
      </c>
      <c r="R380" s="158" t="str">
        <f t="shared" ca="1" si="106"/>
        <v/>
      </c>
      <c r="S380" s="54" t="str">
        <f t="shared" ca="1" si="107"/>
        <v/>
      </c>
      <c r="T380" s="54" t="str">
        <f t="shared" ca="1" si="108"/>
        <v/>
      </c>
      <c r="U380" s="54" t="str">
        <f t="shared" ca="1" si="109"/>
        <v/>
      </c>
      <c r="V380" s="54" t="str">
        <f t="shared" ca="1" si="110"/>
        <v/>
      </c>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row>
    <row r="381" spans="1:46">
      <c r="A381" s="5"/>
      <c r="B381" s="39"/>
      <c r="C381" s="194"/>
      <c r="D381" s="34"/>
      <c r="E381" s="34"/>
      <c r="F381" s="69"/>
      <c r="G381" s="4" t="str">
        <f t="shared" si="111"/>
        <v/>
      </c>
      <c r="H381" s="5"/>
      <c r="I381" s="157"/>
      <c r="J381" s="5"/>
      <c r="K381" s="54" t="str">
        <f t="shared" ca="1" si="99"/>
        <v/>
      </c>
      <c r="L381" s="54" t="str">
        <f t="shared" ca="1" si="100"/>
        <v/>
      </c>
      <c r="M381" s="54" t="str">
        <f t="shared" ca="1" si="101"/>
        <v/>
      </c>
      <c r="N381" s="158" t="str">
        <f t="shared" ca="1" si="102"/>
        <v/>
      </c>
      <c r="O381" s="54" t="str">
        <f t="shared" ca="1" si="103"/>
        <v/>
      </c>
      <c r="P381" s="54" t="str">
        <f t="shared" ca="1" si="104"/>
        <v/>
      </c>
      <c r="Q381" s="54" t="str">
        <f t="shared" ca="1" si="105"/>
        <v/>
      </c>
      <c r="R381" s="158" t="str">
        <f t="shared" ca="1" si="106"/>
        <v/>
      </c>
      <c r="S381" s="54" t="str">
        <f t="shared" ca="1" si="107"/>
        <v/>
      </c>
      <c r="T381" s="54" t="str">
        <f t="shared" ca="1" si="108"/>
        <v/>
      </c>
      <c r="U381" s="54" t="str">
        <f t="shared" ca="1" si="109"/>
        <v/>
      </c>
      <c r="V381" s="54" t="str">
        <f t="shared" ca="1" si="110"/>
        <v/>
      </c>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row>
    <row r="382" spans="1:46">
      <c r="A382" s="5"/>
      <c r="B382" s="39"/>
      <c r="C382" s="194"/>
      <c r="D382" s="34"/>
      <c r="E382" s="34"/>
      <c r="F382" s="69"/>
      <c r="G382" s="4" t="str">
        <f t="shared" si="111"/>
        <v/>
      </c>
      <c r="H382" s="5"/>
      <c r="I382" s="157"/>
      <c r="J382" s="5"/>
      <c r="K382" s="54" t="str">
        <f t="shared" ca="1" si="99"/>
        <v/>
      </c>
      <c r="L382" s="54" t="str">
        <f t="shared" ca="1" si="100"/>
        <v/>
      </c>
      <c r="M382" s="54" t="str">
        <f t="shared" ca="1" si="101"/>
        <v/>
      </c>
      <c r="N382" s="158" t="str">
        <f t="shared" ca="1" si="102"/>
        <v/>
      </c>
      <c r="O382" s="54" t="str">
        <f t="shared" ca="1" si="103"/>
        <v/>
      </c>
      <c r="P382" s="54" t="str">
        <f t="shared" ca="1" si="104"/>
        <v/>
      </c>
      <c r="Q382" s="54" t="str">
        <f t="shared" ca="1" si="105"/>
        <v/>
      </c>
      <c r="R382" s="158" t="str">
        <f t="shared" ca="1" si="106"/>
        <v/>
      </c>
      <c r="S382" s="54" t="str">
        <f t="shared" ca="1" si="107"/>
        <v/>
      </c>
      <c r="T382" s="54" t="str">
        <f t="shared" ca="1" si="108"/>
        <v/>
      </c>
      <c r="U382" s="54" t="str">
        <f t="shared" ca="1" si="109"/>
        <v/>
      </c>
      <c r="V382" s="54" t="str">
        <f t="shared" ca="1" si="110"/>
        <v/>
      </c>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row>
    <row r="383" spans="1:46">
      <c r="A383" s="5"/>
      <c r="B383" s="39"/>
      <c r="C383" s="194"/>
      <c r="D383" s="34"/>
      <c r="E383" s="34"/>
      <c r="F383" s="69"/>
      <c r="G383" s="4" t="str">
        <f t="shared" si="111"/>
        <v/>
      </c>
      <c r="H383" s="5"/>
      <c r="I383" s="157"/>
      <c r="J383" s="5"/>
      <c r="K383" s="54" t="str">
        <f t="shared" ca="1" si="99"/>
        <v/>
      </c>
      <c r="L383" s="54" t="str">
        <f t="shared" ca="1" si="100"/>
        <v/>
      </c>
      <c r="M383" s="54" t="str">
        <f t="shared" ca="1" si="101"/>
        <v/>
      </c>
      <c r="N383" s="158" t="str">
        <f t="shared" ca="1" si="102"/>
        <v/>
      </c>
      <c r="O383" s="54" t="str">
        <f t="shared" ca="1" si="103"/>
        <v/>
      </c>
      <c r="P383" s="54" t="str">
        <f t="shared" ca="1" si="104"/>
        <v/>
      </c>
      <c r="Q383" s="54" t="str">
        <f t="shared" ca="1" si="105"/>
        <v/>
      </c>
      <c r="R383" s="158" t="str">
        <f t="shared" ca="1" si="106"/>
        <v/>
      </c>
      <c r="S383" s="54" t="str">
        <f t="shared" ca="1" si="107"/>
        <v/>
      </c>
      <c r="T383" s="54" t="str">
        <f t="shared" ca="1" si="108"/>
        <v/>
      </c>
      <c r="U383" s="54" t="str">
        <f t="shared" ca="1" si="109"/>
        <v/>
      </c>
      <c r="V383" s="54" t="str">
        <f t="shared" ca="1" si="110"/>
        <v/>
      </c>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row>
    <row r="384" spans="1:46">
      <c r="A384" s="5"/>
      <c r="B384" s="39"/>
      <c r="C384" s="194"/>
      <c r="D384" s="34"/>
      <c r="E384" s="34"/>
      <c r="F384" s="69"/>
      <c r="G384" s="4" t="str">
        <f t="shared" si="111"/>
        <v/>
      </c>
      <c r="H384" s="5"/>
      <c r="I384" s="157"/>
      <c r="J384" s="5"/>
      <c r="K384" s="54" t="str">
        <f t="shared" ca="1" si="99"/>
        <v/>
      </c>
      <c r="L384" s="54" t="str">
        <f t="shared" ca="1" si="100"/>
        <v/>
      </c>
      <c r="M384" s="54" t="str">
        <f t="shared" ca="1" si="101"/>
        <v/>
      </c>
      <c r="N384" s="158" t="str">
        <f t="shared" ca="1" si="102"/>
        <v/>
      </c>
      <c r="O384" s="54" t="str">
        <f t="shared" ca="1" si="103"/>
        <v/>
      </c>
      <c r="P384" s="54" t="str">
        <f t="shared" ca="1" si="104"/>
        <v/>
      </c>
      <c r="Q384" s="54" t="str">
        <f t="shared" ca="1" si="105"/>
        <v/>
      </c>
      <c r="R384" s="158" t="str">
        <f t="shared" ca="1" si="106"/>
        <v/>
      </c>
      <c r="S384" s="54" t="str">
        <f t="shared" ca="1" si="107"/>
        <v/>
      </c>
      <c r="T384" s="54" t="str">
        <f t="shared" ca="1" si="108"/>
        <v/>
      </c>
      <c r="U384" s="54" t="str">
        <f t="shared" ca="1" si="109"/>
        <v/>
      </c>
      <c r="V384" s="54" t="str">
        <f t="shared" ca="1" si="110"/>
        <v/>
      </c>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row>
    <row r="385" spans="1:46" ht="15" thickBot="1">
      <c r="A385" s="5"/>
      <c r="B385" s="40"/>
      <c r="C385" s="195"/>
      <c r="D385" s="182"/>
      <c r="E385" s="182"/>
      <c r="F385" s="183"/>
      <c r="G385" s="184" t="str">
        <f t="shared" si="111"/>
        <v/>
      </c>
      <c r="H385" s="5"/>
      <c r="I385" s="157"/>
      <c r="J385" s="5"/>
      <c r="K385" s="54" t="str">
        <f t="shared" ca="1" si="99"/>
        <v/>
      </c>
      <c r="L385" s="54" t="str">
        <f t="shared" ca="1" si="100"/>
        <v/>
      </c>
      <c r="M385" s="54" t="str">
        <f t="shared" ca="1" si="101"/>
        <v/>
      </c>
      <c r="N385" s="158" t="str">
        <f t="shared" ca="1" si="102"/>
        <v/>
      </c>
      <c r="O385" s="54" t="str">
        <f t="shared" ca="1" si="103"/>
        <v/>
      </c>
      <c r="P385" s="54" t="str">
        <f t="shared" ca="1" si="104"/>
        <v/>
      </c>
      <c r="Q385" s="54" t="str">
        <f t="shared" ca="1" si="105"/>
        <v/>
      </c>
      <c r="R385" s="158" t="str">
        <f t="shared" ca="1" si="106"/>
        <v/>
      </c>
      <c r="S385" s="54" t="str">
        <f t="shared" ca="1" si="107"/>
        <v/>
      </c>
      <c r="T385" s="54" t="str">
        <f t="shared" ca="1" si="108"/>
        <v/>
      </c>
      <c r="U385" s="54" t="str">
        <f t="shared" ca="1" si="109"/>
        <v/>
      </c>
      <c r="V385" s="54" t="str">
        <f t="shared" ca="1" si="110"/>
        <v/>
      </c>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row>
    <row r="386" spans="1:46" ht="15" thickBot="1">
      <c r="A386" s="5"/>
      <c r="B386" s="5"/>
      <c r="C386" s="5"/>
      <c r="D386" s="5"/>
      <c r="E386" s="223" t="s">
        <v>3</v>
      </c>
      <c r="F386" s="224"/>
      <c r="G386" s="181">
        <f ca="1">SUM(G361:G385)</f>
        <v>0</v>
      </c>
      <c r="H386" s="5"/>
      <c r="I386" s="157"/>
      <c r="J386" s="5"/>
      <c r="K386" s="5"/>
      <c r="L386" s="5"/>
      <c r="M386" s="5"/>
      <c r="N386" s="31"/>
      <c r="O386" s="5"/>
      <c r="P386" s="5"/>
      <c r="Q386" s="5"/>
      <c r="R386" s="31"/>
      <c r="S386" s="5"/>
      <c r="T386" s="71"/>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row>
    <row r="387" spans="1:46" ht="90" customHeight="1" thickBot="1">
      <c r="A387" s="5"/>
      <c r="B387" s="55" t="s">
        <v>5</v>
      </c>
      <c r="C387" s="221"/>
      <c r="D387" s="222"/>
      <c r="E387" s="178"/>
      <c r="F387" s="227" t="s">
        <v>129</v>
      </c>
      <c r="G387" s="228"/>
      <c r="H387" s="5"/>
      <c r="I387" s="157"/>
      <c r="J387" s="5"/>
      <c r="K387" s="5"/>
      <c r="L387" s="5"/>
      <c r="M387" s="5"/>
      <c r="N387" s="31"/>
      <c r="O387" s="5"/>
      <c r="P387" s="5"/>
      <c r="Q387" s="5"/>
      <c r="R387" s="31"/>
      <c r="S387" s="5"/>
      <c r="T387" s="71"/>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row>
    <row r="388" spans="1:46" ht="73.2" customHeight="1" thickBot="1">
      <c r="A388" s="5"/>
      <c r="B388" s="55" t="s">
        <v>26</v>
      </c>
      <c r="C388" s="215" t="str">
        <f>IF($F$11="","",$F$11)</f>
        <v/>
      </c>
      <c r="D388" s="216"/>
      <c r="E388" s="177" t="str">
        <f>IF(E387="","",IF(E387=1,0.5%,1%))</f>
        <v/>
      </c>
      <c r="F388" s="176" t="s">
        <v>119</v>
      </c>
      <c r="G388" s="56" t="str">
        <f>IF(OR(C388="",E387=""),"",C388*E388)</f>
        <v/>
      </c>
      <c r="H388" s="5"/>
      <c r="I388" s="157"/>
      <c r="J388" s="5"/>
      <c r="K388" s="5"/>
      <c r="L388" s="5"/>
      <c r="M388" s="5"/>
      <c r="N388" s="31"/>
      <c r="O388" s="5"/>
      <c r="P388" s="5"/>
      <c r="Q388" s="5"/>
      <c r="R388" s="31"/>
      <c r="S388" s="5"/>
      <c r="T388" s="71"/>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row>
    <row r="389" spans="1:46" ht="15.6">
      <c r="A389" s="5"/>
      <c r="B389" s="5"/>
      <c r="C389" s="175" t="s">
        <v>120</v>
      </c>
      <c r="D389" s="179" t="str">
        <f>E388</f>
        <v/>
      </c>
      <c r="E389" s="205" t="s">
        <v>121</v>
      </c>
      <c r="F389" s="206"/>
      <c r="G389" s="217" t="str">
        <f>IF(AND(C387="",C388=""),"",IF(AND(C387&lt;E387,C388=""),"nein, keine Gleitung möglich",IF(AND(C387&gt;E387,C388=""),"bitte noch geschätze Auftragssumme eintragen",IF(AND(G386&gt;G388,C387=""),"bitte noch Zeitraum eintragen",IF(OR(C387&lt;E387,G386&lt;G388),"nein, keine Gleitung möglich","ja =&gt; Aufnahme im Fb 225")))))</f>
        <v/>
      </c>
      <c r="H389" s="5"/>
      <c r="I389" s="157"/>
      <c r="J389" s="5"/>
      <c r="K389" s="5"/>
      <c r="L389" s="5"/>
      <c r="M389" s="5"/>
      <c r="N389" s="31"/>
      <c r="O389" s="5"/>
      <c r="P389" s="5"/>
      <c r="Q389" s="5"/>
      <c r="R389" s="31"/>
      <c r="S389" s="5"/>
      <c r="T389" s="71"/>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row>
    <row r="390" spans="1:46" ht="16.2" customHeight="1" thickBot="1">
      <c r="A390" s="5"/>
      <c r="B390" s="5"/>
      <c r="C390" s="180" t="s">
        <v>12</v>
      </c>
      <c r="D390" s="174">
        <f>E387</f>
        <v>0</v>
      </c>
      <c r="E390" s="219" t="s">
        <v>122</v>
      </c>
      <c r="F390" s="220"/>
      <c r="G390" s="218"/>
      <c r="H390" s="5"/>
      <c r="I390" s="157"/>
      <c r="J390" s="5"/>
      <c r="K390" s="5"/>
      <c r="L390" s="5"/>
      <c r="M390" s="5"/>
      <c r="N390" s="31"/>
      <c r="O390" s="5"/>
      <c r="P390" s="5"/>
      <c r="Q390" s="5"/>
      <c r="R390" s="31"/>
      <c r="S390" s="5"/>
      <c r="T390" s="71"/>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row>
    <row r="391" spans="1:46" ht="15" thickBot="1">
      <c r="A391" s="5"/>
      <c r="B391" s="5"/>
      <c r="C391" s="5"/>
      <c r="D391" s="5"/>
      <c r="E391" s="5"/>
      <c r="F391" s="5"/>
      <c r="G391" s="5"/>
      <c r="H391" s="5"/>
      <c r="I391" s="157"/>
      <c r="J391" s="5"/>
      <c r="K391" s="5"/>
      <c r="L391" s="5"/>
      <c r="M391" s="5"/>
      <c r="N391" s="31"/>
      <c r="O391" s="5"/>
      <c r="P391" s="5"/>
      <c r="Q391" s="5"/>
      <c r="R391" s="31"/>
      <c r="S391" s="5"/>
      <c r="T391" s="71"/>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row>
    <row r="392" spans="1:46" s="5" customFormat="1" ht="57.6" customHeight="1" thickBot="1">
      <c r="B392" s="209" t="s">
        <v>128</v>
      </c>
      <c r="C392" s="210"/>
      <c r="D392" s="210"/>
      <c r="E392" s="210"/>
      <c r="F392" s="153" t="str">
        <f>IF(AND(OR(F355="",B394="",C394=""),E394=""),"X",IF(AND(E394="",B394&lt;&gt;"",C394&lt;&gt;""),F355*(C394/B394),IF(AND(E394&lt;&gt;"",B394="",C394&lt;&gt;""),E394,"X")))</f>
        <v>X</v>
      </c>
      <c r="G392" s="138" t="str">
        <f>G355</f>
        <v>EUR/</v>
      </c>
      <c r="I392" s="157"/>
      <c r="J392" s="154"/>
      <c r="N392" s="31"/>
      <c r="R392" s="31"/>
      <c r="T392" s="71"/>
    </row>
    <row r="393" spans="1:46" s="5" customFormat="1" ht="58.2" customHeight="1" thickBot="1">
      <c r="B393" s="185" t="s">
        <v>126</v>
      </c>
      <c r="C393" s="185" t="s">
        <v>131</v>
      </c>
      <c r="D393" s="186" t="s">
        <v>127</v>
      </c>
      <c r="E393" s="53" t="s">
        <v>132</v>
      </c>
      <c r="I393" s="157"/>
      <c r="N393" s="31"/>
      <c r="R393" s="31"/>
      <c r="T393" s="71"/>
    </row>
    <row r="394" spans="1:46" s="5" customFormat="1" ht="15" thickBot="1">
      <c r="B394" s="70"/>
      <c r="C394" s="70"/>
      <c r="D394" s="7"/>
      <c r="E394" s="106"/>
      <c r="F394" s="7"/>
      <c r="G394" s="7"/>
      <c r="I394" s="157"/>
      <c r="N394" s="31"/>
      <c r="R394" s="31"/>
      <c r="T394" s="71"/>
    </row>
    <row r="395" spans="1:46" s="5" customFormat="1">
      <c r="N395" s="31"/>
      <c r="R395" s="31"/>
      <c r="T395" s="71"/>
    </row>
    <row r="396" spans="1:46" s="5" customFormat="1" ht="28.2" customHeight="1">
      <c r="B396" s="211" t="s">
        <v>9</v>
      </c>
      <c r="C396" s="211"/>
      <c r="D396" s="211"/>
      <c r="E396" s="211"/>
      <c r="F396" s="211"/>
      <c r="G396" s="211"/>
      <c r="H396" s="58"/>
      <c r="I396" s="58"/>
      <c r="J396" s="58"/>
      <c r="N396" s="31"/>
      <c r="R396" s="31"/>
      <c r="T396" s="71"/>
    </row>
    <row r="397" spans="1:46" s="5" customFormat="1">
      <c r="B397" s="212" t="str">
        <f>HYPERLINK("#", "https://www.destatis.de/DE/Themen/Wirtschaft/Preise/Erzeugerpreisindex-gewerbliche-Produkte/_inhalt.html#sprg238922")</f>
        <v>https://www.destatis.de/DE/Themen/Wirtschaft/Preise/Erzeugerpreisindex-gewerbliche-Produkte/_inhalt.html#sprg238922</v>
      </c>
      <c r="C397" s="212"/>
      <c r="D397" s="212"/>
      <c r="E397" s="212"/>
      <c r="F397" s="212"/>
      <c r="G397" s="212"/>
      <c r="N397" s="31"/>
      <c r="R397" s="31"/>
      <c r="T397" s="71"/>
    </row>
    <row r="398" spans="1:46" s="5" customFormat="1">
      <c r="B398" s="172"/>
      <c r="C398" s="172"/>
      <c r="D398" s="172"/>
      <c r="E398" s="172"/>
      <c r="F398" s="172"/>
      <c r="G398" s="172"/>
      <c r="N398" s="31"/>
      <c r="R398" s="31"/>
      <c r="T398" s="71"/>
    </row>
    <row r="399" spans="1:46" ht="16.2" thickBot="1">
      <c r="A399" s="5"/>
      <c r="B399" s="5"/>
      <c r="C399" s="5"/>
      <c r="D399" s="5"/>
      <c r="E399" s="5"/>
      <c r="F399" s="5"/>
      <c r="G399" s="5"/>
      <c r="H399" s="49"/>
      <c r="I399" s="49"/>
      <c r="J399" s="5"/>
      <c r="K399" s="5"/>
      <c r="L399" s="5"/>
      <c r="M399" s="5"/>
      <c r="N399" s="31"/>
      <c r="O399" s="5"/>
      <c r="P399" s="5"/>
      <c r="Q399" s="5"/>
      <c r="R399" s="31"/>
      <c r="S399" s="5"/>
      <c r="T399" s="71"/>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row>
    <row r="400" spans="1:46" s="170" customFormat="1" ht="21.6" customHeight="1" thickBot="1">
      <c r="A400" s="166"/>
      <c r="B400" s="167" t="s">
        <v>91</v>
      </c>
      <c r="C400" s="213"/>
      <c r="D400" s="214"/>
      <c r="E400" s="167" t="s">
        <v>11</v>
      </c>
      <c r="F400" s="213"/>
      <c r="G400" s="214"/>
      <c r="H400" s="166"/>
      <c r="I400" s="166"/>
      <c r="J400" s="166"/>
      <c r="K400" s="166"/>
      <c r="L400" s="166"/>
      <c r="M400" s="166"/>
      <c r="N400" s="168"/>
      <c r="O400" s="166"/>
      <c r="P400" s="166"/>
      <c r="Q400" s="166"/>
      <c r="R400" s="168"/>
      <c r="S400" s="166"/>
      <c r="T400" s="169"/>
      <c r="U400" s="166"/>
      <c r="V400" s="166"/>
      <c r="W400" s="166"/>
      <c r="X400" s="166"/>
      <c r="Y400" s="166"/>
      <c r="Z400" s="166"/>
      <c r="AA400" s="166"/>
      <c r="AB400" s="166"/>
      <c r="AC400" s="166"/>
      <c r="AD400" s="166"/>
      <c r="AE400" s="166"/>
      <c r="AF400" s="166"/>
      <c r="AG400" s="166"/>
      <c r="AH400" s="166"/>
      <c r="AI400" s="166"/>
      <c r="AJ400" s="166"/>
      <c r="AK400" s="166"/>
      <c r="AL400" s="166"/>
      <c r="AM400" s="166"/>
      <c r="AN400" s="166"/>
      <c r="AO400" s="166"/>
      <c r="AP400" s="166"/>
      <c r="AQ400" s="166"/>
      <c r="AR400" s="166"/>
      <c r="AS400" s="166"/>
      <c r="AT400" s="166"/>
    </row>
    <row r="401" spans="1:46" ht="15" thickBot="1">
      <c r="A401" s="5"/>
      <c r="B401" s="5"/>
      <c r="C401" s="5"/>
      <c r="D401" s="5"/>
      <c r="E401" s="5"/>
      <c r="F401" s="5"/>
      <c r="G401" s="5"/>
      <c r="H401" s="5"/>
      <c r="I401" s="5"/>
      <c r="J401" s="5"/>
      <c r="K401" s="5"/>
      <c r="L401" s="5"/>
      <c r="M401" s="5"/>
      <c r="N401" s="31"/>
      <c r="O401" s="5"/>
      <c r="P401" s="5"/>
      <c r="Q401" s="5"/>
      <c r="R401" s="31"/>
      <c r="S401" s="5"/>
      <c r="T401" s="71"/>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row>
    <row r="402" spans="1:46" ht="27.6" customHeight="1" thickBot="1">
      <c r="A402" s="5"/>
      <c r="B402" s="5"/>
      <c r="C402" s="5"/>
      <c r="D402" s="5"/>
      <c r="E402" s="5"/>
      <c r="F402" s="5"/>
      <c r="G402" s="125" t="s">
        <v>69</v>
      </c>
      <c r="H402" s="5"/>
      <c r="I402" s="5"/>
      <c r="J402" s="5"/>
      <c r="K402" s="5"/>
      <c r="L402" s="5"/>
      <c r="M402" s="5"/>
      <c r="N402" s="31"/>
      <c r="O402" s="5"/>
      <c r="P402" s="5"/>
      <c r="Q402" s="5"/>
      <c r="R402" s="31"/>
      <c r="S402" s="5"/>
      <c r="T402" s="71"/>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row>
    <row r="403" spans="1:46" ht="72" customHeight="1" thickBot="1">
      <c r="A403" s="5"/>
      <c r="B403" s="229" t="s">
        <v>118</v>
      </c>
      <c r="C403" s="230"/>
      <c r="D403" s="230"/>
      <c r="E403" s="231"/>
      <c r="F403" s="153" t="str">
        <f>IF(AND(ISBLANK(B405)=TRUE,ISBLANK(B407)=TRUE),"",IF(ISBLANK(B405)=TRUE,SUM(B407:E407)/COUNT(B407:E407),SUM(B405:E405)/COUNT(B405:E405)))</f>
        <v/>
      </c>
      <c r="G403" s="107" t="s">
        <v>60</v>
      </c>
      <c r="H403" s="5"/>
      <c r="I403" s="157">
        <f>ROW()</f>
        <v>403</v>
      </c>
      <c r="J403" s="5"/>
      <c r="K403" s="5"/>
      <c r="L403" s="5"/>
      <c r="M403" s="5"/>
      <c r="N403" s="31"/>
      <c r="O403" s="5"/>
      <c r="P403" s="5"/>
      <c r="Q403" s="5"/>
      <c r="R403" s="31"/>
      <c r="S403" s="5"/>
      <c r="T403" s="71"/>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row>
    <row r="404" spans="1:46" ht="60" customHeight="1" thickBot="1">
      <c r="A404" s="5"/>
      <c r="B404" s="185" t="s">
        <v>123</v>
      </c>
      <c r="C404" s="225" t="s">
        <v>124</v>
      </c>
      <c r="D404" s="224"/>
      <c r="E404" s="185" t="s">
        <v>125</v>
      </c>
      <c r="F404" s="66"/>
      <c r="G404" s="5"/>
      <c r="H404" s="5"/>
      <c r="I404" s="157">
        <f>I403</f>
        <v>403</v>
      </c>
      <c r="J404" s="5"/>
      <c r="K404" s="5"/>
      <c r="L404" s="5"/>
      <c r="M404" s="5"/>
      <c r="N404" s="31"/>
      <c r="O404" s="5"/>
      <c r="P404" s="5"/>
      <c r="Q404" s="5"/>
      <c r="R404" s="31"/>
      <c r="S404" s="5"/>
      <c r="T404" s="71"/>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row>
    <row r="405" spans="1:46" ht="15" thickBot="1">
      <c r="A405" s="5"/>
      <c r="B405" s="106"/>
      <c r="C405" s="207"/>
      <c r="D405" s="208"/>
      <c r="E405" s="106"/>
      <c r="F405" s="5"/>
      <c r="G405" s="5"/>
      <c r="H405" s="5"/>
      <c r="I405" s="157">
        <f t="shared" ref="I405:I427" si="112">I404</f>
        <v>403</v>
      </c>
      <c r="J405" s="5"/>
      <c r="K405" s="5"/>
      <c r="L405" s="5"/>
      <c r="M405" s="5"/>
      <c r="N405" s="31"/>
      <c r="O405" s="5"/>
      <c r="P405" s="5"/>
      <c r="Q405" s="5"/>
      <c r="R405" s="31"/>
      <c r="S405" s="5"/>
      <c r="T405" s="71"/>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row>
    <row r="406" spans="1:46" ht="28.95" customHeight="1" thickBot="1">
      <c r="A406" s="5"/>
      <c r="B406" s="51" t="s">
        <v>0</v>
      </c>
      <c r="C406" s="225" t="s">
        <v>1</v>
      </c>
      <c r="D406" s="226"/>
      <c r="E406" s="51" t="s">
        <v>2</v>
      </c>
      <c r="F406" s="65"/>
      <c r="G406" s="5"/>
      <c r="H406" s="5"/>
      <c r="I406" s="157">
        <f t="shared" si="112"/>
        <v>403</v>
      </c>
      <c r="J406" s="5"/>
      <c r="K406" s="5"/>
      <c r="L406" s="5"/>
      <c r="M406" s="5"/>
      <c r="N406" s="31"/>
      <c r="O406" s="5"/>
      <c r="P406" s="5"/>
      <c r="Q406" s="5"/>
      <c r="R406" s="31"/>
      <c r="S406" s="5"/>
      <c r="T406" s="71"/>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row>
    <row r="407" spans="1:46" ht="15" thickBot="1">
      <c r="A407" s="5"/>
      <c r="B407" s="106"/>
      <c r="C407" s="207"/>
      <c r="D407" s="208"/>
      <c r="E407" s="106"/>
      <c r="F407" s="5"/>
      <c r="G407" s="5"/>
      <c r="H407" s="5"/>
      <c r="I407" s="157">
        <f t="shared" si="112"/>
        <v>403</v>
      </c>
      <c r="J407" s="5"/>
      <c r="K407" s="5"/>
      <c r="L407" s="5"/>
      <c r="M407" s="5"/>
      <c r="N407" s="31"/>
      <c r="O407" s="5"/>
      <c r="P407" s="5"/>
      <c r="Q407" s="5"/>
      <c r="R407" s="31"/>
      <c r="S407" s="5"/>
      <c r="T407" s="71"/>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row>
    <row r="408" spans="1:46" ht="57" customHeight="1" thickBot="1">
      <c r="A408" s="5"/>
      <c r="B408" s="173" t="s">
        <v>27</v>
      </c>
      <c r="C408" s="151" t="s">
        <v>73</v>
      </c>
      <c r="D408" s="152" t="s">
        <v>72</v>
      </c>
      <c r="E408" s="151" t="s">
        <v>74</v>
      </c>
      <c r="F408" s="152" t="s">
        <v>75</v>
      </c>
      <c r="G408" s="53" t="s">
        <v>39</v>
      </c>
      <c r="H408" s="5"/>
      <c r="I408" s="157">
        <f t="shared" si="112"/>
        <v>403</v>
      </c>
      <c r="J408" s="5"/>
      <c r="K408" s="5"/>
      <c r="L408" s="5"/>
      <c r="M408" s="5"/>
      <c r="N408" s="31"/>
      <c r="O408" s="5"/>
      <c r="P408" s="5"/>
      <c r="Q408" s="5"/>
      <c r="R408" s="31"/>
      <c r="S408" s="5"/>
      <c r="T408" s="71"/>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row>
    <row r="409" spans="1:46">
      <c r="A409" s="5"/>
      <c r="B409" s="38"/>
      <c r="C409" s="192"/>
      <c r="D409" s="1"/>
      <c r="E409" s="1"/>
      <c r="F409" s="67"/>
      <c r="G409" s="3" t="str">
        <f ca="1">IF(OR(C409="",E409=""),"",C409*E409*INDIRECT("F"&amp;I403))</f>
        <v/>
      </c>
      <c r="H409" s="5"/>
      <c r="I409" s="157">
        <f t="shared" si="112"/>
        <v>403</v>
      </c>
      <c r="J409" s="5"/>
      <c r="K409" s="54" t="str">
        <f ca="1">IF(AND(B409&lt;&gt;"",INDIRECT("G"&amp;I403+34)="ja =&gt; Aufnahme im Fb 225"),B409,"")</f>
        <v/>
      </c>
      <c r="L409" s="54" t="str">
        <f ca="1">IF(AND(B409&lt;&gt;"",INDIRECT("G"&amp;I403+34)="ja =&gt; Aufnahme im Fb 225"),INDIRECT("$C$"&amp;I403-3),"")</f>
        <v/>
      </c>
      <c r="M409" s="54" t="str">
        <f ca="1">IF(AND(B409&lt;&gt;"",INDIRECT("G"&amp;I403+34)="ja =&gt; Aufnahme im Fb 225"),INDIRECT("F"&amp;I403-3),"")</f>
        <v/>
      </c>
      <c r="N409" s="158" t="str">
        <f ca="1">IF(AND(B409&lt;&gt;"",INDIRECT("G"&amp;I403+34)="ja =&gt; Aufnahme im Fb 225"),INDIRECT("F"&amp;I403),"")</f>
        <v/>
      </c>
      <c r="O409" s="54" t="str">
        <f ca="1">IF(AND(B409&lt;&gt;"",INDIRECT("G"&amp;I403+34)="ja =&gt; Aufnahme im Fb 225"),INDIRECT("G"&amp;I403),"")</f>
        <v/>
      </c>
      <c r="P409" s="54" t="str">
        <f ca="1">IF(AND(B409&lt;&gt;"",INDIRECT("G"&amp;I403+34)="ja =&gt; Aufnahme im Fb 225"),E409,"")</f>
        <v/>
      </c>
      <c r="Q409" s="54" t="str">
        <f ca="1">IF(AND(B409&lt;&gt;"",INDIRECT("G"&amp;I403+34)="ja =&gt; Aufnahme im Fb 225"),F409,"")</f>
        <v/>
      </c>
      <c r="R409" s="158" t="str">
        <f ca="1">IF(AND(B409&lt;&gt;"",INDIRECT("G"&amp;I403+34)="ja =&gt; Aufnahme im Fb 225"),INDIRECT("F"&amp;I403+37),"")</f>
        <v/>
      </c>
      <c r="S409" s="54" t="str">
        <f ca="1">IF(AND(B409&lt;&gt;"",INDIRECT("G"&amp;I403+34)="ja =&gt; Aufnahme im Fb 225"),INDIRECT("G"&amp;I403+37),"")</f>
        <v/>
      </c>
      <c r="T409" s="54" t="str">
        <f ca="1">IF(AND(B409&lt;&gt;"",INDIRECT("G"&amp;I403+34)="ja =&gt; Aufnahme im Fb 225"),INDIRECT("C"&amp;I403+39),"")</f>
        <v/>
      </c>
      <c r="U409" s="54" t="str">
        <f ca="1">IF(AND(B409&lt;&gt;"",INDIRECT("G"&amp;I403+34)="ja =&gt; Aufnahme im Fb 225"),C409,"")</f>
        <v/>
      </c>
      <c r="V409" s="54" t="str">
        <f ca="1">IF(AND(B409&lt;&gt;"",INDIRECT("G"&amp;I403+34)="ja =&gt; Aufnahme im Fb 225"),D409,"")</f>
        <v/>
      </c>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row>
    <row r="410" spans="1:46">
      <c r="A410" s="5"/>
      <c r="B410" s="39"/>
      <c r="C410" s="193"/>
      <c r="D410" s="2"/>
      <c r="E410" s="2"/>
      <c r="F410" s="68"/>
      <c r="G410" s="4" t="str">
        <f ca="1">IF(OR(C410="",E410=""),"",C410*E410*INDIRECT("F"&amp;I404))</f>
        <v/>
      </c>
      <c r="H410" s="5"/>
      <c r="I410" s="157">
        <f t="shared" si="112"/>
        <v>403</v>
      </c>
      <c r="J410" s="5"/>
      <c r="K410" s="54" t="str">
        <f t="shared" ref="K410:K433" ca="1" si="113">IF(AND(B410&lt;&gt;"",INDIRECT("G"&amp;I404+34)="ja =&gt; Aufnahme im Fb 225"),B410,"")</f>
        <v/>
      </c>
      <c r="L410" s="54" t="str">
        <f t="shared" ref="L410:L433" ca="1" si="114">IF(AND(B410&lt;&gt;"",INDIRECT("G"&amp;I404+34)="ja =&gt; Aufnahme im Fb 225"),INDIRECT("$C$"&amp;I404-3),"")</f>
        <v/>
      </c>
      <c r="M410" s="54" t="str">
        <f t="shared" ref="M410:M433" ca="1" si="115">IF(AND(B410&lt;&gt;"",INDIRECT("G"&amp;I404+34)="ja =&gt; Aufnahme im Fb 225"),INDIRECT("F"&amp;I404-3),"")</f>
        <v/>
      </c>
      <c r="N410" s="158" t="str">
        <f t="shared" ref="N410:N433" ca="1" si="116">IF(AND(B410&lt;&gt;"",INDIRECT("G"&amp;I404+34)="ja =&gt; Aufnahme im Fb 225"),INDIRECT("F"&amp;I404),"")</f>
        <v/>
      </c>
      <c r="O410" s="54" t="str">
        <f t="shared" ref="O410:O433" ca="1" si="117">IF(AND(B410&lt;&gt;"",INDIRECT("G"&amp;I404+34)="ja =&gt; Aufnahme im Fb 225"),INDIRECT("G"&amp;I404),"")</f>
        <v/>
      </c>
      <c r="P410" s="54" t="str">
        <f t="shared" ref="P410:P433" ca="1" si="118">IF(AND(B410&lt;&gt;"",INDIRECT("G"&amp;I404+34)="ja =&gt; Aufnahme im Fb 225"),E410,"")</f>
        <v/>
      </c>
      <c r="Q410" s="54" t="str">
        <f t="shared" ref="Q410:Q433" ca="1" si="119">IF(AND(B410&lt;&gt;"",INDIRECT("G"&amp;I404+34)="ja =&gt; Aufnahme im Fb 225"),F410,"")</f>
        <v/>
      </c>
      <c r="R410" s="158" t="str">
        <f t="shared" ref="R410:R433" ca="1" si="120">IF(AND(B410&lt;&gt;"",INDIRECT("G"&amp;I404+34)="ja =&gt; Aufnahme im Fb 225"),INDIRECT("F"&amp;I404+37),"")</f>
        <v/>
      </c>
      <c r="S410" s="54" t="str">
        <f t="shared" ref="S410:S433" ca="1" si="121">IF(AND(B410&lt;&gt;"",INDIRECT("G"&amp;I404+34)="ja =&gt; Aufnahme im Fb 225"),INDIRECT("G"&amp;I404+37),"")</f>
        <v/>
      </c>
      <c r="T410" s="54" t="str">
        <f t="shared" ref="T410:T433" ca="1" si="122">IF(AND(B410&lt;&gt;"",INDIRECT("G"&amp;I404+34)="ja =&gt; Aufnahme im Fb 225"),INDIRECT("C"&amp;I404+39),"")</f>
        <v/>
      </c>
      <c r="U410" s="54" t="str">
        <f t="shared" ref="U410:U433" ca="1" si="123">IF(AND(B410&lt;&gt;"",INDIRECT("G"&amp;I404+34)="ja =&gt; Aufnahme im Fb 225"),C410,"")</f>
        <v/>
      </c>
      <c r="V410" s="54" t="str">
        <f t="shared" ref="V410:V433" ca="1" si="124">IF(AND(B410&lt;&gt;"",INDIRECT("G"&amp;I404+34)="ja =&gt; Aufnahme im Fb 225"),D410,"")</f>
        <v/>
      </c>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row>
    <row r="411" spans="1:46">
      <c r="A411" s="5"/>
      <c r="B411" s="39"/>
      <c r="C411" s="193"/>
      <c r="D411" s="2"/>
      <c r="E411" s="2"/>
      <c r="F411" s="68"/>
      <c r="G411" s="4" t="str">
        <f t="shared" ref="G411:G433" si="125">IF(OR(C411="",E411=""),"",C411*E411*$F$19)</f>
        <v/>
      </c>
      <c r="H411" s="5"/>
      <c r="I411" s="157">
        <f t="shared" si="112"/>
        <v>403</v>
      </c>
      <c r="J411" s="5"/>
      <c r="K411" s="54" t="str">
        <f t="shared" ca="1" si="113"/>
        <v/>
      </c>
      <c r="L411" s="54" t="str">
        <f t="shared" ca="1" si="114"/>
        <v/>
      </c>
      <c r="M411" s="54" t="str">
        <f t="shared" ca="1" si="115"/>
        <v/>
      </c>
      <c r="N411" s="158" t="str">
        <f t="shared" ca="1" si="116"/>
        <v/>
      </c>
      <c r="O411" s="54" t="str">
        <f t="shared" ca="1" si="117"/>
        <v/>
      </c>
      <c r="P411" s="54" t="str">
        <f t="shared" ca="1" si="118"/>
        <v/>
      </c>
      <c r="Q411" s="54" t="str">
        <f t="shared" ca="1" si="119"/>
        <v/>
      </c>
      <c r="R411" s="158" t="str">
        <f t="shared" ca="1" si="120"/>
        <v/>
      </c>
      <c r="S411" s="54" t="str">
        <f t="shared" ca="1" si="121"/>
        <v/>
      </c>
      <c r="T411" s="54" t="str">
        <f t="shared" ca="1" si="122"/>
        <v/>
      </c>
      <c r="U411" s="54" t="str">
        <f t="shared" ca="1" si="123"/>
        <v/>
      </c>
      <c r="V411" s="54" t="str">
        <f t="shared" ca="1" si="124"/>
        <v/>
      </c>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row>
    <row r="412" spans="1:46">
      <c r="A412" s="5"/>
      <c r="B412" s="39"/>
      <c r="C412" s="193"/>
      <c r="D412" s="2"/>
      <c r="E412" s="2"/>
      <c r="F412" s="68"/>
      <c r="G412" s="4" t="str">
        <f t="shared" si="125"/>
        <v/>
      </c>
      <c r="H412" s="5"/>
      <c r="I412" s="157">
        <f t="shared" si="112"/>
        <v>403</v>
      </c>
      <c r="J412" s="5"/>
      <c r="K412" s="54" t="str">
        <f t="shared" ca="1" si="113"/>
        <v/>
      </c>
      <c r="L412" s="54" t="str">
        <f t="shared" ca="1" si="114"/>
        <v/>
      </c>
      <c r="M412" s="54" t="str">
        <f t="shared" ca="1" si="115"/>
        <v/>
      </c>
      <c r="N412" s="158" t="str">
        <f t="shared" ca="1" si="116"/>
        <v/>
      </c>
      <c r="O412" s="54" t="str">
        <f t="shared" ca="1" si="117"/>
        <v/>
      </c>
      <c r="P412" s="54" t="str">
        <f t="shared" ca="1" si="118"/>
        <v/>
      </c>
      <c r="Q412" s="54" t="str">
        <f t="shared" ca="1" si="119"/>
        <v/>
      </c>
      <c r="R412" s="158" t="str">
        <f t="shared" ca="1" si="120"/>
        <v/>
      </c>
      <c r="S412" s="54" t="str">
        <f t="shared" ca="1" si="121"/>
        <v/>
      </c>
      <c r="T412" s="54" t="str">
        <f t="shared" ca="1" si="122"/>
        <v/>
      </c>
      <c r="U412" s="54" t="str">
        <f t="shared" ca="1" si="123"/>
        <v/>
      </c>
      <c r="V412" s="54" t="str">
        <f t="shared" ca="1" si="124"/>
        <v/>
      </c>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row>
    <row r="413" spans="1:46">
      <c r="A413" s="5"/>
      <c r="B413" s="39"/>
      <c r="C413" s="193"/>
      <c r="D413" s="2"/>
      <c r="E413" s="2"/>
      <c r="F413" s="68"/>
      <c r="G413" s="4" t="str">
        <f t="shared" si="125"/>
        <v/>
      </c>
      <c r="H413" s="5"/>
      <c r="I413" s="157">
        <f t="shared" si="112"/>
        <v>403</v>
      </c>
      <c r="J413" s="5"/>
      <c r="K413" s="54" t="str">
        <f t="shared" ca="1" si="113"/>
        <v/>
      </c>
      <c r="L413" s="54" t="str">
        <f t="shared" ca="1" si="114"/>
        <v/>
      </c>
      <c r="M413" s="54" t="str">
        <f t="shared" ca="1" si="115"/>
        <v/>
      </c>
      <c r="N413" s="158" t="str">
        <f t="shared" ca="1" si="116"/>
        <v/>
      </c>
      <c r="O413" s="54" t="str">
        <f t="shared" ca="1" si="117"/>
        <v/>
      </c>
      <c r="P413" s="54" t="str">
        <f t="shared" ca="1" si="118"/>
        <v/>
      </c>
      <c r="Q413" s="54" t="str">
        <f t="shared" ca="1" si="119"/>
        <v/>
      </c>
      <c r="R413" s="158" t="str">
        <f t="shared" ca="1" si="120"/>
        <v/>
      </c>
      <c r="S413" s="54" t="str">
        <f t="shared" ca="1" si="121"/>
        <v/>
      </c>
      <c r="T413" s="54" t="str">
        <f t="shared" ca="1" si="122"/>
        <v/>
      </c>
      <c r="U413" s="54" t="str">
        <f t="shared" ca="1" si="123"/>
        <v/>
      </c>
      <c r="V413" s="54" t="str">
        <f t="shared" ca="1" si="124"/>
        <v/>
      </c>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row>
    <row r="414" spans="1:46">
      <c r="A414" s="5"/>
      <c r="B414" s="39"/>
      <c r="C414" s="193"/>
      <c r="D414" s="2"/>
      <c r="E414" s="2"/>
      <c r="F414" s="68"/>
      <c r="G414" s="4" t="str">
        <f t="shared" si="125"/>
        <v/>
      </c>
      <c r="H414" s="5"/>
      <c r="I414" s="157">
        <f t="shared" si="112"/>
        <v>403</v>
      </c>
      <c r="J414" s="5"/>
      <c r="K414" s="54" t="str">
        <f t="shared" ca="1" si="113"/>
        <v/>
      </c>
      <c r="L414" s="54" t="str">
        <f t="shared" ca="1" si="114"/>
        <v/>
      </c>
      <c r="M414" s="54" t="str">
        <f t="shared" ca="1" si="115"/>
        <v/>
      </c>
      <c r="N414" s="158" t="str">
        <f t="shared" ca="1" si="116"/>
        <v/>
      </c>
      <c r="O414" s="54" t="str">
        <f t="shared" ca="1" si="117"/>
        <v/>
      </c>
      <c r="P414" s="54" t="str">
        <f t="shared" ca="1" si="118"/>
        <v/>
      </c>
      <c r="Q414" s="54" t="str">
        <f t="shared" ca="1" si="119"/>
        <v/>
      </c>
      <c r="R414" s="158" t="str">
        <f t="shared" ca="1" si="120"/>
        <v/>
      </c>
      <c r="S414" s="54" t="str">
        <f t="shared" ca="1" si="121"/>
        <v/>
      </c>
      <c r="T414" s="54" t="str">
        <f t="shared" ca="1" si="122"/>
        <v/>
      </c>
      <c r="U414" s="54" t="str">
        <f t="shared" ca="1" si="123"/>
        <v/>
      </c>
      <c r="V414" s="54" t="str">
        <f t="shared" ca="1" si="124"/>
        <v/>
      </c>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row>
    <row r="415" spans="1:46">
      <c r="A415" s="5"/>
      <c r="B415" s="39"/>
      <c r="C415" s="193"/>
      <c r="D415" s="2"/>
      <c r="E415" s="2"/>
      <c r="F415" s="68"/>
      <c r="G415" s="4" t="str">
        <f t="shared" si="125"/>
        <v/>
      </c>
      <c r="H415" s="5"/>
      <c r="I415" s="157">
        <f t="shared" si="112"/>
        <v>403</v>
      </c>
      <c r="J415" s="5"/>
      <c r="K415" s="54" t="str">
        <f t="shared" ca="1" si="113"/>
        <v/>
      </c>
      <c r="L415" s="54" t="str">
        <f t="shared" ca="1" si="114"/>
        <v/>
      </c>
      <c r="M415" s="54" t="str">
        <f t="shared" ca="1" si="115"/>
        <v/>
      </c>
      <c r="N415" s="158" t="str">
        <f t="shared" ca="1" si="116"/>
        <v/>
      </c>
      <c r="O415" s="54" t="str">
        <f t="shared" ca="1" si="117"/>
        <v/>
      </c>
      <c r="P415" s="54" t="str">
        <f t="shared" ca="1" si="118"/>
        <v/>
      </c>
      <c r="Q415" s="54" t="str">
        <f t="shared" ca="1" si="119"/>
        <v/>
      </c>
      <c r="R415" s="158" t="str">
        <f t="shared" ca="1" si="120"/>
        <v/>
      </c>
      <c r="S415" s="54" t="str">
        <f t="shared" ca="1" si="121"/>
        <v/>
      </c>
      <c r="T415" s="54" t="str">
        <f t="shared" ca="1" si="122"/>
        <v/>
      </c>
      <c r="U415" s="54" t="str">
        <f t="shared" ca="1" si="123"/>
        <v/>
      </c>
      <c r="V415" s="54" t="str">
        <f t="shared" ca="1" si="124"/>
        <v/>
      </c>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row>
    <row r="416" spans="1:46">
      <c r="A416" s="5"/>
      <c r="B416" s="39"/>
      <c r="C416" s="193"/>
      <c r="D416" s="2"/>
      <c r="E416" s="2"/>
      <c r="F416" s="68"/>
      <c r="G416" s="4" t="str">
        <f t="shared" si="125"/>
        <v/>
      </c>
      <c r="H416" s="5"/>
      <c r="I416" s="157">
        <f t="shared" si="112"/>
        <v>403</v>
      </c>
      <c r="J416" s="5"/>
      <c r="K416" s="54" t="str">
        <f t="shared" ca="1" si="113"/>
        <v/>
      </c>
      <c r="L416" s="54" t="str">
        <f t="shared" ca="1" si="114"/>
        <v/>
      </c>
      <c r="M416" s="54" t="str">
        <f t="shared" ca="1" si="115"/>
        <v/>
      </c>
      <c r="N416" s="158" t="str">
        <f t="shared" ca="1" si="116"/>
        <v/>
      </c>
      <c r="O416" s="54" t="str">
        <f t="shared" ca="1" si="117"/>
        <v/>
      </c>
      <c r="P416" s="54" t="str">
        <f t="shared" ca="1" si="118"/>
        <v/>
      </c>
      <c r="Q416" s="54" t="str">
        <f t="shared" ca="1" si="119"/>
        <v/>
      </c>
      <c r="R416" s="158" t="str">
        <f t="shared" ca="1" si="120"/>
        <v/>
      </c>
      <c r="S416" s="54" t="str">
        <f t="shared" ca="1" si="121"/>
        <v/>
      </c>
      <c r="T416" s="54" t="str">
        <f t="shared" ca="1" si="122"/>
        <v/>
      </c>
      <c r="U416" s="54" t="str">
        <f t="shared" ca="1" si="123"/>
        <v/>
      </c>
      <c r="V416" s="54" t="str">
        <f t="shared" ca="1" si="124"/>
        <v/>
      </c>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row>
    <row r="417" spans="1:46">
      <c r="A417" s="5"/>
      <c r="B417" s="39"/>
      <c r="C417" s="193"/>
      <c r="D417" s="2"/>
      <c r="E417" s="2"/>
      <c r="F417" s="68"/>
      <c r="G417" s="4" t="str">
        <f t="shared" si="125"/>
        <v/>
      </c>
      <c r="H417" s="5"/>
      <c r="I417" s="157">
        <f t="shared" si="112"/>
        <v>403</v>
      </c>
      <c r="J417" s="5"/>
      <c r="K417" s="54" t="str">
        <f t="shared" ca="1" si="113"/>
        <v/>
      </c>
      <c r="L417" s="54" t="str">
        <f t="shared" ca="1" si="114"/>
        <v/>
      </c>
      <c r="M417" s="54" t="str">
        <f t="shared" ca="1" si="115"/>
        <v/>
      </c>
      <c r="N417" s="158" t="str">
        <f t="shared" ca="1" si="116"/>
        <v/>
      </c>
      <c r="O417" s="54" t="str">
        <f t="shared" ca="1" si="117"/>
        <v/>
      </c>
      <c r="P417" s="54" t="str">
        <f t="shared" ca="1" si="118"/>
        <v/>
      </c>
      <c r="Q417" s="54" t="str">
        <f t="shared" ca="1" si="119"/>
        <v/>
      </c>
      <c r="R417" s="158" t="str">
        <f t="shared" ca="1" si="120"/>
        <v/>
      </c>
      <c r="S417" s="54" t="str">
        <f t="shared" ca="1" si="121"/>
        <v/>
      </c>
      <c r="T417" s="54" t="str">
        <f t="shared" ca="1" si="122"/>
        <v/>
      </c>
      <c r="U417" s="54" t="str">
        <f t="shared" ca="1" si="123"/>
        <v/>
      </c>
      <c r="V417" s="54" t="str">
        <f t="shared" ca="1" si="124"/>
        <v/>
      </c>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row>
    <row r="418" spans="1:46">
      <c r="A418" s="5"/>
      <c r="B418" s="39"/>
      <c r="C418" s="193"/>
      <c r="D418" s="2"/>
      <c r="E418" s="2"/>
      <c r="F418" s="68"/>
      <c r="G418" s="4" t="str">
        <f t="shared" si="125"/>
        <v/>
      </c>
      <c r="H418" s="5"/>
      <c r="I418" s="157">
        <f t="shared" si="112"/>
        <v>403</v>
      </c>
      <c r="J418" s="5"/>
      <c r="K418" s="54" t="str">
        <f t="shared" ca="1" si="113"/>
        <v/>
      </c>
      <c r="L418" s="54" t="str">
        <f t="shared" ca="1" si="114"/>
        <v/>
      </c>
      <c r="M418" s="54" t="str">
        <f t="shared" ca="1" si="115"/>
        <v/>
      </c>
      <c r="N418" s="158" t="str">
        <f t="shared" ca="1" si="116"/>
        <v/>
      </c>
      <c r="O418" s="54" t="str">
        <f t="shared" ca="1" si="117"/>
        <v/>
      </c>
      <c r="P418" s="54" t="str">
        <f t="shared" ca="1" si="118"/>
        <v/>
      </c>
      <c r="Q418" s="54" t="str">
        <f t="shared" ca="1" si="119"/>
        <v/>
      </c>
      <c r="R418" s="158" t="str">
        <f t="shared" ca="1" si="120"/>
        <v/>
      </c>
      <c r="S418" s="54" t="str">
        <f t="shared" ca="1" si="121"/>
        <v/>
      </c>
      <c r="T418" s="54" t="str">
        <f t="shared" ca="1" si="122"/>
        <v/>
      </c>
      <c r="U418" s="54" t="str">
        <f t="shared" ca="1" si="123"/>
        <v/>
      </c>
      <c r="V418" s="54" t="str">
        <f t="shared" ca="1" si="124"/>
        <v/>
      </c>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row>
    <row r="419" spans="1:46">
      <c r="A419" s="5"/>
      <c r="B419" s="39"/>
      <c r="C419" s="193"/>
      <c r="D419" s="2"/>
      <c r="E419" s="2"/>
      <c r="F419" s="68"/>
      <c r="G419" s="4" t="str">
        <f t="shared" si="125"/>
        <v/>
      </c>
      <c r="H419" s="5"/>
      <c r="I419" s="157">
        <f t="shared" si="112"/>
        <v>403</v>
      </c>
      <c r="J419" s="5"/>
      <c r="K419" s="54" t="str">
        <f t="shared" ca="1" si="113"/>
        <v/>
      </c>
      <c r="L419" s="54" t="str">
        <f t="shared" ca="1" si="114"/>
        <v/>
      </c>
      <c r="M419" s="54" t="str">
        <f t="shared" ca="1" si="115"/>
        <v/>
      </c>
      <c r="N419" s="158" t="str">
        <f t="shared" ca="1" si="116"/>
        <v/>
      </c>
      <c r="O419" s="54" t="str">
        <f t="shared" ca="1" si="117"/>
        <v/>
      </c>
      <c r="P419" s="54" t="str">
        <f t="shared" ca="1" si="118"/>
        <v/>
      </c>
      <c r="Q419" s="54" t="str">
        <f t="shared" ca="1" si="119"/>
        <v/>
      </c>
      <c r="R419" s="158" t="str">
        <f t="shared" ca="1" si="120"/>
        <v/>
      </c>
      <c r="S419" s="54" t="str">
        <f t="shared" ca="1" si="121"/>
        <v/>
      </c>
      <c r="T419" s="54" t="str">
        <f t="shared" ca="1" si="122"/>
        <v/>
      </c>
      <c r="U419" s="54" t="str">
        <f t="shared" ca="1" si="123"/>
        <v/>
      </c>
      <c r="V419" s="54" t="str">
        <f t="shared" ca="1" si="124"/>
        <v/>
      </c>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row>
    <row r="420" spans="1:46">
      <c r="A420" s="5"/>
      <c r="B420" s="39"/>
      <c r="C420" s="193"/>
      <c r="D420" s="2"/>
      <c r="E420" s="2"/>
      <c r="F420" s="68"/>
      <c r="G420" s="4" t="str">
        <f t="shared" si="125"/>
        <v/>
      </c>
      <c r="H420" s="5"/>
      <c r="I420" s="157">
        <f t="shared" si="112"/>
        <v>403</v>
      </c>
      <c r="J420" s="5"/>
      <c r="K420" s="54" t="str">
        <f t="shared" ca="1" si="113"/>
        <v/>
      </c>
      <c r="L420" s="54" t="str">
        <f t="shared" ca="1" si="114"/>
        <v/>
      </c>
      <c r="M420" s="54" t="str">
        <f t="shared" ca="1" si="115"/>
        <v/>
      </c>
      <c r="N420" s="158" t="str">
        <f t="shared" ca="1" si="116"/>
        <v/>
      </c>
      <c r="O420" s="54" t="str">
        <f t="shared" ca="1" si="117"/>
        <v/>
      </c>
      <c r="P420" s="54" t="str">
        <f t="shared" ca="1" si="118"/>
        <v/>
      </c>
      <c r="Q420" s="54" t="str">
        <f t="shared" ca="1" si="119"/>
        <v/>
      </c>
      <c r="R420" s="158" t="str">
        <f t="shared" ca="1" si="120"/>
        <v/>
      </c>
      <c r="S420" s="54" t="str">
        <f t="shared" ca="1" si="121"/>
        <v/>
      </c>
      <c r="T420" s="54" t="str">
        <f t="shared" ca="1" si="122"/>
        <v/>
      </c>
      <c r="U420" s="54" t="str">
        <f t="shared" ca="1" si="123"/>
        <v/>
      </c>
      <c r="V420" s="54" t="str">
        <f t="shared" ca="1" si="124"/>
        <v/>
      </c>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row>
    <row r="421" spans="1:46">
      <c r="A421" s="5"/>
      <c r="B421" s="39"/>
      <c r="C421" s="193"/>
      <c r="D421" s="2"/>
      <c r="E421" s="2"/>
      <c r="F421" s="68"/>
      <c r="G421" s="4" t="str">
        <f t="shared" si="125"/>
        <v/>
      </c>
      <c r="H421" s="5"/>
      <c r="I421" s="157">
        <f t="shared" si="112"/>
        <v>403</v>
      </c>
      <c r="J421" s="5"/>
      <c r="K421" s="54" t="str">
        <f t="shared" ca="1" si="113"/>
        <v/>
      </c>
      <c r="L421" s="54" t="str">
        <f t="shared" ca="1" si="114"/>
        <v/>
      </c>
      <c r="M421" s="54" t="str">
        <f t="shared" ca="1" si="115"/>
        <v/>
      </c>
      <c r="N421" s="158" t="str">
        <f t="shared" ca="1" si="116"/>
        <v/>
      </c>
      <c r="O421" s="54" t="str">
        <f t="shared" ca="1" si="117"/>
        <v/>
      </c>
      <c r="P421" s="54" t="str">
        <f t="shared" ca="1" si="118"/>
        <v/>
      </c>
      <c r="Q421" s="54" t="str">
        <f t="shared" ca="1" si="119"/>
        <v/>
      </c>
      <c r="R421" s="158" t="str">
        <f t="shared" ca="1" si="120"/>
        <v/>
      </c>
      <c r="S421" s="54" t="str">
        <f t="shared" ca="1" si="121"/>
        <v/>
      </c>
      <c r="T421" s="54" t="str">
        <f t="shared" ca="1" si="122"/>
        <v/>
      </c>
      <c r="U421" s="54" t="str">
        <f t="shared" ca="1" si="123"/>
        <v/>
      </c>
      <c r="V421" s="54" t="str">
        <f t="shared" ca="1" si="124"/>
        <v/>
      </c>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row>
    <row r="422" spans="1:46">
      <c r="A422" s="5"/>
      <c r="B422" s="39"/>
      <c r="C422" s="193"/>
      <c r="D422" s="2"/>
      <c r="E422" s="2"/>
      <c r="F422" s="68"/>
      <c r="G422" s="4" t="str">
        <f t="shared" si="125"/>
        <v/>
      </c>
      <c r="H422" s="5"/>
      <c r="I422" s="157">
        <f t="shared" si="112"/>
        <v>403</v>
      </c>
      <c r="J422" s="5"/>
      <c r="K422" s="54" t="str">
        <f t="shared" ca="1" si="113"/>
        <v/>
      </c>
      <c r="L422" s="54" t="str">
        <f t="shared" ca="1" si="114"/>
        <v/>
      </c>
      <c r="M422" s="54" t="str">
        <f t="shared" ca="1" si="115"/>
        <v/>
      </c>
      <c r="N422" s="158" t="str">
        <f t="shared" ca="1" si="116"/>
        <v/>
      </c>
      <c r="O422" s="54" t="str">
        <f t="shared" ca="1" si="117"/>
        <v/>
      </c>
      <c r="P422" s="54" t="str">
        <f t="shared" ca="1" si="118"/>
        <v/>
      </c>
      <c r="Q422" s="54" t="str">
        <f t="shared" ca="1" si="119"/>
        <v/>
      </c>
      <c r="R422" s="158" t="str">
        <f t="shared" ca="1" si="120"/>
        <v/>
      </c>
      <c r="S422" s="54" t="str">
        <f t="shared" ca="1" si="121"/>
        <v/>
      </c>
      <c r="T422" s="54" t="str">
        <f t="shared" ca="1" si="122"/>
        <v/>
      </c>
      <c r="U422" s="54" t="str">
        <f t="shared" ca="1" si="123"/>
        <v/>
      </c>
      <c r="V422" s="54" t="str">
        <f t="shared" ca="1" si="124"/>
        <v/>
      </c>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row>
    <row r="423" spans="1:46">
      <c r="A423" s="5"/>
      <c r="B423" s="39"/>
      <c r="C423" s="194"/>
      <c r="D423" s="34"/>
      <c r="E423" s="34"/>
      <c r="F423" s="69"/>
      <c r="G423" s="4" t="str">
        <f t="shared" si="125"/>
        <v/>
      </c>
      <c r="H423" s="5"/>
      <c r="I423" s="157">
        <f t="shared" si="112"/>
        <v>403</v>
      </c>
      <c r="J423" s="5"/>
      <c r="K423" s="54" t="str">
        <f t="shared" ca="1" si="113"/>
        <v/>
      </c>
      <c r="L423" s="54" t="str">
        <f t="shared" ca="1" si="114"/>
        <v/>
      </c>
      <c r="M423" s="54" t="str">
        <f t="shared" ca="1" si="115"/>
        <v/>
      </c>
      <c r="N423" s="158" t="str">
        <f t="shared" ca="1" si="116"/>
        <v/>
      </c>
      <c r="O423" s="54" t="str">
        <f t="shared" ca="1" si="117"/>
        <v/>
      </c>
      <c r="P423" s="54" t="str">
        <f t="shared" ca="1" si="118"/>
        <v/>
      </c>
      <c r="Q423" s="54" t="str">
        <f t="shared" ca="1" si="119"/>
        <v/>
      </c>
      <c r="R423" s="158" t="str">
        <f t="shared" ca="1" si="120"/>
        <v/>
      </c>
      <c r="S423" s="54" t="str">
        <f t="shared" ca="1" si="121"/>
        <v/>
      </c>
      <c r="T423" s="54" t="str">
        <f t="shared" ca="1" si="122"/>
        <v/>
      </c>
      <c r="U423" s="54" t="str">
        <f t="shared" ca="1" si="123"/>
        <v/>
      </c>
      <c r="V423" s="54" t="str">
        <f t="shared" ca="1" si="124"/>
        <v/>
      </c>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row>
    <row r="424" spans="1:46">
      <c r="A424" s="5"/>
      <c r="B424" s="39"/>
      <c r="C424" s="194"/>
      <c r="D424" s="34"/>
      <c r="E424" s="34"/>
      <c r="F424" s="69"/>
      <c r="G424" s="4" t="str">
        <f t="shared" si="125"/>
        <v/>
      </c>
      <c r="H424" s="5"/>
      <c r="I424" s="157">
        <f t="shared" si="112"/>
        <v>403</v>
      </c>
      <c r="J424" s="5"/>
      <c r="K424" s="54" t="str">
        <f t="shared" ca="1" si="113"/>
        <v/>
      </c>
      <c r="L424" s="54" t="str">
        <f t="shared" ca="1" si="114"/>
        <v/>
      </c>
      <c r="M424" s="54" t="str">
        <f t="shared" ca="1" si="115"/>
        <v/>
      </c>
      <c r="N424" s="158" t="str">
        <f t="shared" ca="1" si="116"/>
        <v/>
      </c>
      <c r="O424" s="54" t="str">
        <f t="shared" ca="1" si="117"/>
        <v/>
      </c>
      <c r="P424" s="54" t="str">
        <f t="shared" ca="1" si="118"/>
        <v/>
      </c>
      <c r="Q424" s="54" t="str">
        <f t="shared" ca="1" si="119"/>
        <v/>
      </c>
      <c r="R424" s="158" t="str">
        <f t="shared" ca="1" si="120"/>
        <v/>
      </c>
      <c r="S424" s="54" t="str">
        <f t="shared" ca="1" si="121"/>
        <v/>
      </c>
      <c r="T424" s="54" t="str">
        <f t="shared" ca="1" si="122"/>
        <v/>
      </c>
      <c r="U424" s="54" t="str">
        <f t="shared" ca="1" si="123"/>
        <v/>
      </c>
      <c r="V424" s="54" t="str">
        <f t="shared" ca="1" si="124"/>
        <v/>
      </c>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row>
    <row r="425" spans="1:46">
      <c r="A425" s="5"/>
      <c r="B425" s="39"/>
      <c r="C425" s="194"/>
      <c r="D425" s="34"/>
      <c r="E425" s="34"/>
      <c r="F425" s="69"/>
      <c r="G425" s="4" t="str">
        <f t="shared" si="125"/>
        <v/>
      </c>
      <c r="H425" s="5"/>
      <c r="I425" s="157">
        <f t="shared" si="112"/>
        <v>403</v>
      </c>
      <c r="J425" s="5"/>
      <c r="K425" s="54" t="str">
        <f t="shared" ca="1" si="113"/>
        <v/>
      </c>
      <c r="L425" s="54" t="str">
        <f t="shared" ca="1" si="114"/>
        <v/>
      </c>
      <c r="M425" s="54" t="str">
        <f t="shared" ca="1" si="115"/>
        <v/>
      </c>
      <c r="N425" s="158" t="str">
        <f t="shared" ca="1" si="116"/>
        <v/>
      </c>
      <c r="O425" s="54" t="str">
        <f t="shared" ca="1" si="117"/>
        <v/>
      </c>
      <c r="P425" s="54" t="str">
        <f t="shared" ca="1" si="118"/>
        <v/>
      </c>
      <c r="Q425" s="54" t="str">
        <f t="shared" ca="1" si="119"/>
        <v/>
      </c>
      <c r="R425" s="158" t="str">
        <f t="shared" ca="1" si="120"/>
        <v/>
      </c>
      <c r="S425" s="54" t="str">
        <f t="shared" ca="1" si="121"/>
        <v/>
      </c>
      <c r="T425" s="54" t="str">
        <f t="shared" ca="1" si="122"/>
        <v/>
      </c>
      <c r="U425" s="54" t="str">
        <f t="shared" ca="1" si="123"/>
        <v/>
      </c>
      <c r="V425" s="54" t="str">
        <f t="shared" ca="1" si="124"/>
        <v/>
      </c>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row>
    <row r="426" spans="1:46">
      <c r="A426" s="5"/>
      <c r="B426" s="39"/>
      <c r="C426" s="194"/>
      <c r="D426" s="34"/>
      <c r="E426" s="34"/>
      <c r="F426" s="69"/>
      <c r="G426" s="4" t="str">
        <f t="shared" si="125"/>
        <v/>
      </c>
      <c r="H426" s="5"/>
      <c r="I426" s="157">
        <f t="shared" si="112"/>
        <v>403</v>
      </c>
      <c r="J426" s="5"/>
      <c r="K426" s="54" t="str">
        <f t="shared" ca="1" si="113"/>
        <v/>
      </c>
      <c r="L426" s="54" t="str">
        <f t="shared" ca="1" si="114"/>
        <v/>
      </c>
      <c r="M426" s="54" t="str">
        <f t="shared" ca="1" si="115"/>
        <v/>
      </c>
      <c r="N426" s="158" t="str">
        <f t="shared" ca="1" si="116"/>
        <v/>
      </c>
      <c r="O426" s="54" t="str">
        <f t="shared" ca="1" si="117"/>
        <v/>
      </c>
      <c r="P426" s="54" t="str">
        <f t="shared" ca="1" si="118"/>
        <v/>
      </c>
      <c r="Q426" s="54" t="str">
        <f t="shared" ca="1" si="119"/>
        <v/>
      </c>
      <c r="R426" s="158" t="str">
        <f t="shared" ca="1" si="120"/>
        <v/>
      </c>
      <c r="S426" s="54" t="str">
        <f t="shared" ca="1" si="121"/>
        <v/>
      </c>
      <c r="T426" s="54" t="str">
        <f t="shared" ca="1" si="122"/>
        <v/>
      </c>
      <c r="U426" s="54" t="str">
        <f t="shared" ca="1" si="123"/>
        <v/>
      </c>
      <c r="V426" s="54" t="str">
        <f t="shared" ca="1" si="124"/>
        <v/>
      </c>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row>
    <row r="427" spans="1:46">
      <c r="A427" s="5"/>
      <c r="B427" s="39"/>
      <c r="C427" s="194"/>
      <c r="D427" s="34"/>
      <c r="E427" s="34"/>
      <c r="F427" s="69"/>
      <c r="G427" s="4" t="str">
        <f t="shared" si="125"/>
        <v/>
      </c>
      <c r="H427" s="5"/>
      <c r="I427" s="157">
        <f t="shared" si="112"/>
        <v>403</v>
      </c>
      <c r="J427" s="5"/>
      <c r="K427" s="54" t="str">
        <f t="shared" ca="1" si="113"/>
        <v/>
      </c>
      <c r="L427" s="54" t="str">
        <f t="shared" ca="1" si="114"/>
        <v/>
      </c>
      <c r="M427" s="54" t="str">
        <f t="shared" ca="1" si="115"/>
        <v/>
      </c>
      <c r="N427" s="158" t="str">
        <f t="shared" ca="1" si="116"/>
        <v/>
      </c>
      <c r="O427" s="54" t="str">
        <f t="shared" ca="1" si="117"/>
        <v/>
      </c>
      <c r="P427" s="54" t="str">
        <f t="shared" ca="1" si="118"/>
        <v/>
      </c>
      <c r="Q427" s="54" t="str">
        <f t="shared" ca="1" si="119"/>
        <v/>
      </c>
      <c r="R427" s="158" t="str">
        <f t="shared" ca="1" si="120"/>
        <v/>
      </c>
      <c r="S427" s="54" t="str">
        <f t="shared" ca="1" si="121"/>
        <v/>
      </c>
      <c r="T427" s="54" t="str">
        <f t="shared" ca="1" si="122"/>
        <v/>
      </c>
      <c r="U427" s="54" t="str">
        <f t="shared" ca="1" si="123"/>
        <v/>
      </c>
      <c r="V427" s="54" t="str">
        <f t="shared" ca="1" si="124"/>
        <v/>
      </c>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row>
    <row r="428" spans="1:46">
      <c r="A428" s="5"/>
      <c r="B428" s="39"/>
      <c r="C428" s="194"/>
      <c r="D428" s="34"/>
      <c r="E428" s="34"/>
      <c r="F428" s="69"/>
      <c r="G428" s="4" t="str">
        <f t="shared" si="125"/>
        <v/>
      </c>
      <c r="H428" s="5"/>
      <c r="I428" s="157"/>
      <c r="J428" s="5"/>
      <c r="K428" s="54" t="str">
        <f t="shared" ca="1" si="113"/>
        <v/>
      </c>
      <c r="L428" s="54" t="str">
        <f t="shared" ca="1" si="114"/>
        <v/>
      </c>
      <c r="M428" s="54" t="str">
        <f t="shared" ca="1" si="115"/>
        <v/>
      </c>
      <c r="N428" s="158" t="str">
        <f t="shared" ca="1" si="116"/>
        <v/>
      </c>
      <c r="O428" s="54" t="str">
        <f t="shared" ca="1" si="117"/>
        <v/>
      </c>
      <c r="P428" s="54" t="str">
        <f t="shared" ca="1" si="118"/>
        <v/>
      </c>
      <c r="Q428" s="54" t="str">
        <f t="shared" ca="1" si="119"/>
        <v/>
      </c>
      <c r="R428" s="158" t="str">
        <f t="shared" ca="1" si="120"/>
        <v/>
      </c>
      <c r="S428" s="54" t="str">
        <f t="shared" ca="1" si="121"/>
        <v/>
      </c>
      <c r="T428" s="54" t="str">
        <f t="shared" ca="1" si="122"/>
        <v/>
      </c>
      <c r="U428" s="54" t="str">
        <f t="shared" ca="1" si="123"/>
        <v/>
      </c>
      <c r="V428" s="54" t="str">
        <f t="shared" ca="1" si="124"/>
        <v/>
      </c>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row>
    <row r="429" spans="1:46">
      <c r="A429" s="5"/>
      <c r="B429" s="39"/>
      <c r="C429" s="194"/>
      <c r="D429" s="34"/>
      <c r="E429" s="34"/>
      <c r="F429" s="69"/>
      <c r="G429" s="4" t="str">
        <f t="shared" si="125"/>
        <v/>
      </c>
      <c r="H429" s="5"/>
      <c r="I429" s="157"/>
      <c r="J429" s="5"/>
      <c r="K429" s="54" t="str">
        <f t="shared" ca="1" si="113"/>
        <v/>
      </c>
      <c r="L429" s="54" t="str">
        <f t="shared" ca="1" si="114"/>
        <v/>
      </c>
      <c r="M429" s="54" t="str">
        <f t="shared" ca="1" si="115"/>
        <v/>
      </c>
      <c r="N429" s="158" t="str">
        <f t="shared" ca="1" si="116"/>
        <v/>
      </c>
      <c r="O429" s="54" t="str">
        <f t="shared" ca="1" si="117"/>
        <v/>
      </c>
      <c r="P429" s="54" t="str">
        <f t="shared" ca="1" si="118"/>
        <v/>
      </c>
      <c r="Q429" s="54" t="str">
        <f t="shared" ca="1" si="119"/>
        <v/>
      </c>
      <c r="R429" s="158" t="str">
        <f t="shared" ca="1" si="120"/>
        <v/>
      </c>
      <c r="S429" s="54" t="str">
        <f t="shared" ca="1" si="121"/>
        <v/>
      </c>
      <c r="T429" s="54" t="str">
        <f t="shared" ca="1" si="122"/>
        <v/>
      </c>
      <c r="U429" s="54" t="str">
        <f t="shared" ca="1" si="123"/>
        <v/>
      </c>
      <c r="V429" s="54" t="str">
        <f t="shared" ca="1" si="124"/>
        <v/>
      </c>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row>
    <row r="430" spans="1:46">
      <c r="A430" s="5"/>
      <c r="B430" s="39"/>
      <c r="C430" s="194"/>
      <c r="D430" s="34"/>
      <c r="E430" s="34"/>
      <c r="F430" s="69"/>
      <c r="G430" s="4" t="str">
        <f t="shared" si="125"/>
        <v/>
      </c>
      <c r="H430" s="5"/>
      <c r="I430" s="157"/>
      <c r="J430" s="5"/>
      <c r="K430" s="54" t="str">
        <f t="shared" ca="1" si="113"/>
        <v/>
      </c>
      <c r="L430" s="54" t="str">
        <f t="shared" ca="1" si="114"/>
        <v/>
      </c>
      <c r="M430" s="54" t="str">
        <f t="shared" ca="1" si="115"/>
        <v/>
      </c>
      <c r="N430" s="158" t="str">
        <f t="shared" ca="1" si="116"/>
        <v/>
      </c>
      <c r="O430" s="54" t="str">
        <f t="shared" ca="1" si="117"/>
        <v/>
      </c>
      <c r="P430" s="54" t="str">
        <f t="shared" ca="1" si="118"/>
        <v/>
      </c>
      <c r="Q430" s="54" t="str">
        <f t="shared" ca="1" si="119"/>
        <v/>
      </c>
      <c r="R430" s="158" t="str">
        <f t="shared" ca="1" si="120"/>
        <v/>
      </c>
      <c r="S430" s="54" t="str">
        <f t="shared" ca="1" si="121"/>
        <v/>
      </c>
      <c r="T430" s="54" t="str">
        <f t="shared" ca="1" si="122"/>
        <v/>
      </c>
      <c r="U430" s="54" t="str">
        <f t="shared" ca="1" si="123"/>
        <v/>
      </c>
      <c r="V430" s="54" t="str">
        <f t="shared" ca="1" si="124"/>
        <v/>
      </c>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row>
    <row r="431" spans="1:46">
      <c r="A431" s="5"/>
      <c r="B431" s="39"/>
      <c r="C431" s="194"/>
      <c r="D431" s="34"/>
      <c r="E431" s="34"/>
      <c r="F431" s="69"/>
      <c r="G431" s="4" t="str">
        <f t="shared" si="125"/>
        <v/>
      </c>
      <c r="H431" s="5"/>
      <c r="I431" s="157"/>
      <c r="J431" s="5"/>
      <c r="K431" s="54" t="str">
        <f t="shared" ca="1" si="113"/>
        <v/>
      </c>
      <c r="L431" s="54" t="str">
        <f t="shared" ca="1" si="114"/>
        <v/>
      </c>
      <c r="M431" s="54" t="str">
        <f t="shared" ca="1" si="115"/>
        <v/>
      </c>
      <c r="N431" s="158" t="str">
        <f t="shared" ca="1" si="116"/>
        <v/>
      </c>
      <c r="O431" s="54" t="str">
        <f t="shared" ca="1" si="117"/>
        <v/>
      </c>
      <c r="P431" s="54" t="str">
        <f t="shared" ca="1" si="118"/>
        <v/>
      </c>
      <c r="Q431" s="54" t="str">
        <f t="shared" ca="1" si="119"/>
        <v/>
      </c>
      <c r="R431" s="158" t="str">
        <f t="shared" ca="1" si="120"/>
        <v/>
      </c>
      <c r="S431" s="54" t="str">
        <f t="shared" ca="1" si="121"/>
        <v/>
      </c>
      <c r="T431" s="54" t="str">
        <f t="shared" ca="1" si="122"/>
        <v/>
      </c>
      <c r="U431" s="54" t="str">
        <f t="shared" ca="1" si="123"/>
        <v/>
      </c>
      <c r="V431" s="54" t="str">
        <f t="shared" ca="1" si="124"/>
        <v/>
      </c>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row>
    <row r="432" spans="1:46">
      <c r="A432" s="5"/>
      <c r="B432" s="39"/>
      <c r="C432" s="194"/>
      <c r="D432" s="34"/>
      <c r="E432" s="34"/>
      <c r="F432" s="69"/>
      <c r="G432" s="4" t="str">
        <f t="shared" si="125"/>
        <v/>
      </c>
      <c r="H432" s="5"/>
      <c r="I432" s="157"/>
      <c r="J432" s="5"/>
      <c r="K432" s="54" t="str">
        <f t="shared" ca="1" si="113"/>
        <v/>
      </c>
      <c r="L432" s="54" t="str">
        <f t="shared" ca="1" si="114"/>
        <v/>
      </c>
      <c r="M432" s="54" t="str">
        <f t="shared" ca="1" si="115"/>
        <v/>
      </c>
      <c r="N432" s="158" t="str">
        <f t="shared" ca="1" si="116"/>
        <v/>
      </c>
      <c r="O432" s="54" t="str">
        <f t="shared" ca="1" si="117"/>
        <v/>
      </c>
      <c r="P432" s="54" t="str">
        <f t="shared" ca="1" si="118"/>
        <v/>
      </c>
      <c r="Q432" s="54" t="str">
        <f t="shared" ca="1" si="119"/>
        <v/>
      </c>
      <c r="R432" s="158" t="str">
        <f t="shared" ca="1" si="120"/>
        <v/>
      </c>
      <c r="S432" s="54" t="str">
        <f t="shared" ca="1" si="121"/>
        <v/>
      </c>
      <c r="T432" s="54" t="str">
        <f t="shared" ca="1" si="122"/>
        <v/>
      </c>
      <c r="U432" s="54" t="str">
        <f t="shared" ca="1" si="123"/>
        <v/>
      </c>
      <c r="V432" s="54" t="str">
        <f t="shared" ca="1" si="124"/>
        <v/>
      </c>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row>
    <row r="433" spans="1:46" ht="15" thickBot="1">
      <c r="A433" s="5"/>
      <c r="B433" s="40"/>
      <c r="C433" s="195"/>
      <c r="D433" s="182"/>
      <c r="E433" s="182"/>
      <c r="F433" s="183"/>
      <c r="G433" s="184" t="str">
        <f t="shared" si="125"/>
        <v/>
      </c>
      <c r="H433" s="5"/>
      <c r="I433" s="157"/>
      <c r="J433" s="5"/>
      <c r="K433" s="54" t="str">
        <f t="shared" ca="1" si="113"/>
        <v/>
      </c>
      <c r="L433" s="54" t="str">
        <f t="shared" ca="1" si="114"/>
        <v/>
      </c>
      <c r="M433" s="54" t="str">
        <f t="shared" ca="1" si="115"/>
        <v/>
      </c>
      <c r="N433" s="158" t="str">
        <f t="shared" ca="1" si="116"/>
        <v/>
      </c>
      <c r="O433" s="54" t="str">
        <f t="shared" ca="1" si="117"/>
        <v/>
      </c>
      <c r="P433" s="54" t="str">
        <f t="shared" ca="1" si="118"/>
        <v/>
      </c>
      <c r="Q433" s="54" t="str">
        <f t="shared" ca="1" si="119"/>
        <v/>
      </c>
      <c r="R433" s="158" t="str">
        <f t="shared" ca="1" si="120"/>
        <v/>
      </c>
      <c r="S433" s="54" t="str">
        <f t="shared" ca="1" si="121"/>
        <v/>
      </c>
      <c r="T433" s="54" t="str">
        <f t="shared" ca="1" si="122"/>
        <v/>
      </c>
      <c r="U433" s="54" t="str">
        <f t="shared" ca="1" si="123"/>
        <v/>
      </c>
      <c r="V433" s="54" t="str">
        <f t="shared" ca="1" si="124"/>
        <v/>
      </c>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row>
    <row r="434" spans="1:46" ht="15" thickBot="1">
      <c r="A434" s="5"/>
      <c r="B434" s="5"/>
      <c r="C434" s="5"/>
      <c r="D434" s="5"/>
      <c r="E434" s="223" t="s">
        <v>3</v>
      </c>
      <c r="F434" s="224"/>
      <c r="G434" s="181">
        <f ca="1">SUM(G409:G433)</f>
        <v>0</v>
      </c>
      <c r="H434" s="5"/>
      <c r="I434" s="157"/>
      <c r="J434" s="5"/>
      <c r="K434" s="5"/>
      <c r="L434" s="5"/>
      <c r="M434" s="5"/>
      <c r="N434" s="31"/>
      <c r="O434" s="5"/>
      <c r="P434" s="5"/>
      <c r="Q434" s="5"/>
      <c r="R434" s="31"/>
      <c r="S434" s="5"/>
      <c r="T434" s="71"/>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row>
    <row r="435" spans="1:46" ht="90" customHeight="1" thickBot="1">
      <c r="A435" s="5"/>
      <c r="B435" s="55" t="s">
        <v>5</v>
      </c>
      <c r="C435" s="221"/>
      <c r="D435" s="222"/>
      <c r="E435" s="178"/>
      <c r="F435" s="227" t="s">
        <v>129</v>
      </c>
      <c r="G435" s="228"/>
      <c r="H435" s="5"/>
      <c r="I435" s="157"/>
      <c r="J435" s="5"/>
      <c r="K435" s="5"/>
      <c r="L435" s="5"/>
      <c r="M435" s="5"/>
      <c r="N435" s="31"/>
      <c r="O435" s="5"/>
      <c r="P435" s="5"/>
      <c r="Q435" s="5"/>
      <c r="R435" s="31"/>
      <c r="S435" s="5"/>
      <c r="T435" s="71"/>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row>
    <row r="436" spans="1:46" ht="73.2" customHeight="1" thickBot="1">
      <c r="A436" s="5"/>
      <c r="B436" s="55" t="s">
        <v>26</v>
      </c>
      <c r="C436" s="215" t="str">
        <f>IF($F$11="","",$F$11)</f>
        <v/>
      </c>
      <c r="D436" s="216"/>
      <c r="E436" s="177" t="str">
        <f>IF(E435="","",IF(E435=1,0.5%,1%))</f>
        <v/>
      </c>
      <c r="F436" s="176" t="s">
        <v>119</v>
      </c>
      <c r="G436" s="56" t="str">
        <f>IF(OR(C436="",E435=""),"",C436*E436)</f>
        <v/>
      </c>
      <c r="H436" s="5"/>
      <c r="I436" s="157"/>
      <c r="J436" s="5"/>
      <c r="K436" s="5"/>
      <c r="L436" s="5"/>
      <c r="M436" s="5"/>
      <c r="N436" s="31"/>
      <c r="O436" s="5"/>
      <c r="P436" s="5"/>
      <c r="Q436" s="5"/>
      <c r="R436" s="31"/>
      <c r="S436" s="5"/>
      <c r="T436" s="71"/>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row>
    <row r="437" spans="1:46" ht="15.6">
      <c r="A437" s="5"/>
      <c r="B437" s="5"/>
      <c r="C437" s="175" t="s">
        <v>120</v>
      </c>
      <c r="D437" s="179" t="str">
        <f>E436</f>
        <v/>
      </c>
      <c r="E437" s="205" t="s">
        <v>121</v>
      </c>
      <c r="F437" s="206"/>
      <c r="G437" s="217" t="str">
        <f>IF(AND(C435="",C436=""),"",IF(AND(C435&lt;E435,C436=""),"nein, keine Gleitung möglich",IF(AND(C435&gt;E435,C436=""),"bitte noch geschätze Auftragssumme eintragen",IF(AND(G434&gt;G436,C435=""),"bitte noch Zeitraum eintragen",IF(OR(C435&lt;E435,G434&lt;G436),"nein, keine Gleitung möglich","ja =&gt; Aufnahme im Fb 225")))))</f>
        <v/>
      </c>
      <c r="H437" s="5"/>
      <c r="I437" s="157"/>
      <c r="J437" s="5"/>
      <c r="K437" s="5"/>
      <c r="L437" s="5"/>
      <c r="M437" s="5"/>
      <c r="N437" s="31"/>
      <c r="O437" s="5"/>
      <c r="P437" s="5"/>
      <c r="Q437" s="5"/>
      <c r="R437" s="31"/>
      <c r="S437" s="5"/>
      <c r="T437" s="71"/>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row>
    <row r="438" spans="1:46" ht="16.2" customHeight="1" thickBot="1">
      <c r="A438" s="5"/>
      <c r="B438" s="5"/>
      <c r="C438" s="180" t="s">
        <v>12</v>
      </c>
      <c r="D438" s="174">
        <f>E435</f>
        <v>0</v>
      </c>
      <c r="E438" s="219" t="s">
        <v>122</v>
      </c>
      <c r="F438" s="220"/>
      <c r="G438" s="218"/>
      <c r="H438" s="5"/>
      <c r="I438" s="157"/>
      <c r="J438" s="5"/>
      <c r="K438" s="5"/>
      <c r="L438" s="5"/>
      <c r="M438" s="5"/>
      <c r="N438" s="31"/>
      <c r="O438" s="5"/>
      <c r="P438" s="5"/>
      <c r="Q438" s="5"/>
      <c r="R438" s="31"/>
      <c r="S438" s="5"/>
      <c r="T438" s="71"/>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row>
    <row r="439" spans="1:46" ht="15" thickBot="1">
      <c r="A439" s="5"/>
      <c r="B439" s="5"/>
      <c r="C439" s="5"/>
      <c r="D439" s="5"/>
      <c r="E439" s="5"/>
      <c r="F439" s="5"/>
      <c r="G439" s="5"/>
      <c r="H439" s="5"/>
      <c r="I439" s="157"/>
      <c r="J439" s="5"/>
      <c r="K439" s="5"/>
      <c r="L439" s="5"/>
      <c r="M439" s="5"/>
      <c r="N439" s="31"/>
      <c r="O439" s="5"/>
      <c r="P439" s="5"/>
      <c r="Q439" s="5"/>
      <c r="R439" s="31"/>
      <c r="S439" s="5"/>
      <c r="T439" s="71"/>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row>
    <row r="440" spans="1:46" s="5" customFormat="1" ht="57.6" customHeight="1" thickBot="1">
      <c r="B440" s="209" t="s">
        <v>128</v>
      </c>
      <c r="C440" s="210"/>
      <c r="D440" s="210"/>
      <c r="E440" s="210"/>
      <c r="F440" s="153" t="str">
        <f>IF(AND(OR(F403="",B442="",C442=""),E442=""),"X",IF(AND(E442="",B442&lt;&gt;"",C442&lt;&gt;""),F403*(C442/B442),IF(AND(E442&lt;&gt;"",B442="",C442&lt;&gt;""),E442,"X")))</f>
        <v>X</v>
      </c>
      <c r="G440" s="138" t="str">
        <f>G403</f>
        <v>EUR/</v>
      </c>
      <c r="I440" s="157"/>
      <c r="J440" s="154"/>
      <c r="N440" s="31"/>
      <c r="R440" s="31"/>
      <c r="T440" s="71"/>
    </row>
    <row r="441" spans="1:46" s="5" customFormat="1" ht="58.2" customHeight="1" thickBot="1">
      <c r="B441" s="185" t="s">
        <v>126</v>
      </c>
      <c r="C441" s="185" t="s">
        <v>131</v>
      </c>
      <c r="D441" s="186" t="s">
        <v>127</v>
      </c>
      <c r="E441" s="53" t="s">
        <v>132</v>
      </c>
      <c r="I441" s="157"/>
      <c r="N441" s="31"/>
      <c r="R441" s="31"/>
      <c r="T441" s="71"/>
    </row>
    <row r="442" spans="1:46" s="5" customFormat="1" ht="15" thickBot="1">
      <c r="B442" s="70"/>
      <c r="C442" s="70"/>
      <c r="D442" s="7"/>
      <c r="E442" s="106"/>
      <c r="F442" s="7"/>
      <c r="G442" s="7"/>
      <c r="I442" s="157"/>
      <c r="N442" s="31"/>
      <c r="R442" s="31"/>
      <c r="T442" s="71"/>
    </row>
    <row r="443" spans="1:46" s="5" customFormat="1">
      <c r="N443" s="31"/>
      <c r="R443" s="31"/>
      <c r="T443" s="71"/>
    </row>
    <row r="444" spans="1:46" s="5" customFormat="1" ht="28.2" customHeight="1">
      <c r="B444" s="211" t="s">
        <v>9</v>
      </c>
      <c r="C444" s="211"/>
      <c r="D444" s="211"/>
      <c r="E444" s="211"/>
      <c r="F444" s="211"/>
      <c r="G444" s="211"/>
      <c r="H444" s="58"/>
      <c r="I444" s="58"/>
      <c r="J444" s="58"/>
      <c r="N444" s="31"/>
      <c r="R444" s="31"/>
      <c r="T444" s="71"/>
    </row>
    <row r="445" spans="1:46" s="5" customFormat="1">
      <c r="B445" s="212" t="str">
        <f>HYPERLINK("#", "https://www.destatis.de/DE/Themen/Wirtschaft/Preise/Erzeugerpreisindex-gewerbliche-Produkte/_inhalt.html#sprg238922")</f>
        <v>https://www.destatis.de/DE/Themen/Wirtschaft/Preise/Erzeugerpreisindex-gewerbliche-Produkte/_inhalt.html#sprg238922</v>
      </c>
      <c r="C445" s="212"/>
      <c r="D445" s="212"/>
      <c r="E445" s="212"/>
      <c r="F445" s="212"/>
      <c r="G445" s="212"/>
      <c r="N445" s="31"/>
      <c r="R445" s="31"/>
      <c r="T445" s="71"/>
    </row>
    <row r="446" spans="1:46" s="5" customFormat="1">
      <c r="B446" s="172"/>
      <c r="C446" s="172"/>
      <c r="D446" s="172"/>
      <c r="E446" s="172"/>
      <c r="F446" s="172"/>
      <c r="G446" s="172"/>
      <c r="N446" s="31"/>
      <c r="R446" s="31"/>
      <c r="T446" s="71"/>
    </row>
    <row r="447" spans="1:46" ht="16.2" thickBot="1">
      <c r="A447" s="5"/>
      <c r="B447" s="5"/>
      <c r="C447" s="5"/>
      <c r="D447" s="5"/>
      <c r="E447" s="5"/>
      <c r="F447" s="5"/>
      <c r="G447" s="5"/>
      <c r="H447" s="49"/>
      <c r="I447" s="49"/>
      <c r="J447" s="5"/>
      <c r="K447" s="5"/>
      <c r="L447" s="5"/>
      <c r="M447" s="5"/>
      <c r="N447" s="31"/>
      <c r="O447" s="5"/>
      <c r="P447" s="5"/>
      <c r="Q447" s="5"/>
      <c r="R447" s="31"/>
      <c r="S447" s="5"/>
      <c r="T447" s="71"/>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row>
    <row r="448" spans="1:46" s="170" customFormat="1" ht="21.6" customHeight="1" thickBot="1">
      <c r="A448" s="166"/>
      <c r="B448" s="167" t="s">
        <v>92</v>
      </c>
      <c r="C448" s="213"/>
      <c r="D448" s="214"/>
      <c r="E448" s="167" t="s">
        <v>11</v>
      </c>
      <c r="F448" s="213"/>
      <c r="G448" s="214"/>
      <c r="H448" s="166"/>
      <c r="I448" s="166"/>
      <c r="J448" s="166"/>
      <c r="K448" s="166"/>
      <c r="L448" s="166"/>
      <c r="M448" s="166"/>
      <c r="N448" s="168"/>
      <c r="O448" s="166"/>
      <c r="P448" s="166"/>
      <c r="Q448" s="166"/>
      <c r="R448" s="168"/>
      <c r="S448" s="166"/>
      <c r="T448" s="169"/>
      <c r="U448" s="166"/>
      <c r="V448" s="166"/>
      <c r="W448" s="166"/>
      <c r="X448" s="166"/>
      <c r="Y448" s="166"/>
      <c r="Z448" s="166"/>
      <c r="AA448" s="166"/>
      <c r="AB448" s="166"/>
      <c r="AC448" s="166"/>
      <c r="AD448" s="166"/>
      <c r="AE448" s="166"/>
      <c r="AF448" s="166"/>
      <c r="AG448" s="166"/>
      <c r="AH448" s="166"/>
      <c r="AI448" s="166"/>
      <c r="AJ448" s="166"/>
      <c r="AK448" s="166"/>
      <c r="AL448" s="166"/>
      <c r="AM448" s="166"/>
      <c r="AN448" s="166"/>
      <c r="AO448" s="166"/>
      <c r="AP448" s="166"/>
      <c r="AQ448" s="166"/>
      <c r="AR448" s="166"/>
      <c r="AS448" s="166"/>
      <c r="AT448" s="166"/>
    </row>
    <row r="449" spans="1:46" ht="15" thickBot="1">
      <c r="A449" s="5"/>
      <c r="B449" s="5"/>
      <c r="C449" s="5"/>
      <c r="D449" s="5"/>
      <c r="E449" s="5"/>
      <c r="F449" s="5"/>
      <c r="G449" s="5"/>
      <c r="H449" s="5"/>
      <c r="I449" s="5"/>
      <c r="J449" s="5"/>
      <c r="K449" s="5"/>
      <c r="L449" s="5"/>
      <c r="M449" s="5"/>
      <c r="N449" s="31"/>
      <c r="O449" s="5"/>
      <c r="P449" s="5"/>
      <c r="Q449" s="5"/>
      <c r="R449" s="31"/>
      <c r="S449" s="5"/>
      <c r="T449" s="71"/>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row>
    <row r="450" spans="1:46" ht="27.6" customHeight="1" thickBot="1">
      <c r="A450" s="5"/>
      <c r="B450" s="5"/>
      <c r="C450" s="5"/>
      <c r="D450" s="5"/>
      <c r="E450" s="5"/>
      <c r="F450" s="5"/>
      <c r="G450" s="125" t="s">
        <v>69</v>
      </c>
      <c r="H450" s="5"/>
      <c r="I450" s="5"/>
      <c r="J450" s="5"/>
      <c r="K450" s="5"/>
      <c r="L450" s="5"/>
      <c r="M450" s="5"/>
      <c r="N450" s="31"/>
      <c r="O450" s="5"/>
      <c r="P450" s="5"/>
      <c r="Q450" s="5"/>
      <c r="R450" s="31"/>
      <c r="S450" s="5"/>
      <c r="T450" s="71"/>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row>
    <row r="451" spans="1:46" ht="72" customHeight="1" thickBot="1">
      <c r="A451" s="5"/>
      <c r="B451" s="229" t="s">
        <v>118</v>
      </c>
      <c r="C451" s="230"/>
      <c r="D451" s="230"/>
      <c r="E451" s="231"/>
      <c r="F451" s="153" t="str">
        <f>IF(AND(ISBLANK(B453)=TRUE,ISBLANK(B455)=TRUE),"",IF(ISBLANK(B453)=TRUE,SUM(B455:E455)/COUNT(B455:E455),SUM(B453:E453)/COUNT(B453:E453)))</f>
        <v/>
      </c>
      <c r="G451" s="107" t="s">
        <v>60</v>
      </c>
      <c r="H451" s="5"/>
      <c r="I451" s="157">
        <f>ROW()</f>
        <v>451</v>
      </c>
      <c r="J451" s="5"/>
      <c r="K451" s="5"/>
      <c r="L451" s="5"/>
      <c r="M451" s="5"/>
      <c r="N451" s="31"/>
      <c r="O451" s="5"/>
      <c r="P451" s="5"/>
      <c r="Q451" s="5"/>
      <c r="R451" s="31"/>
      <c r="S451" s="5"/>
      <c r="T451" s="71"/>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row>
    <row r="452" spans="1:46" ht="60" customHeight="1" thickBot="1">
      <c r="A452" s="5"/>
      <c r="B452" s="185" t="s">
        <v>123</v>
      </c>
      <c r="C452" s="225" t="s">
        <v>124</v>
      </c>
      <c r="D452" s="224"/>
      <c r="E452" s="185" t="s">
        <v>125</v>
      </c>
      <c r="F452" s="66"/>
      <c r="G452" s="5"/>
      <c r="H452" s="5"/>
      <c r="I452" s="157">
        <f>I451</f>
        <v>451</v>
      </c>
      <c r="J452" s="5"/>
      <c r="K452" s="5"/>
      <c r="L452" s="5"/>
      <c r="M452" s="5"/>
      <c r="N452" s="31"/>
      <c r="O452" s="5"/>
      <c r="P452" s="5"/>
      <c r="Q452" s="5"/>
      <c r="R452" s="31"/>
      <c r="S452" s="5"/>
      <c r="T452" s="71"/>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row>
    <row r="453" spans="1:46" ht="15" thickBot="1">
      <c r="A453" s="5"/>
      <c r="B453" s="106"/>
      <c r="C453" s="207"/>
      <c r="D453" s="208"/>
      <c r="E453" s="106"/>
      <c r="F453" s="5"/>
      <c r="G453" s="5"/>
      <c r="H453" s="5"/>
      <c r="I453" s="157">
        <f t="shared" ref="I453:I475" si="126">I452</f>
        <v>451</v>
      </c>
      <c r="J453" s="5"/>
      <c r="K453" s="5"/>
      <c r="L453" s="5"/>
      <c r="M453" s="5"/>
      <c r="N453" s="31"/>
      <c r="O453" s="5"/>
      <c r="P453" s="5"/>
      <c r="Q453" s="5"/>
      <c r="R453" s="31"/>
      <c r="S453" s="5"/>
      <c r="T453" s="71"/>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row>
    <row r="454" spans="1:46" ht="28.95" customHeight="1" thickBot="1">
      <c r="A454" s="5"/>
      <c r="B454" s="51" t="s">
        <v>0</v>
      </c>
      <c r="C454" s="225" t="s">
        <v>1</v>
      </c>
      <c r="D454" s="226"/>
      <c r="E454" s="51" t="s">
        <v>2</v>
      </c>
      <c r="F454" s="65"/>
      <c r="G454" s="5"/>
      <c r="H454" s="5"/>
      <c r="I454" s="157">
        <f t="shared" si="126"/>
        <v>451</v>
      </c>
      <c r="J454" s="5"/>
      <c r="K454" s="5"/>
      <c r="L454" s="5"/>
      <c r="M454" s="5"/>
      <c r="N454" s="31"/>
      <c r="O454" s="5"/>
      <c r="P454" s="5"/>
      <c r="Q454" s="5"/>
      <c r="R454" s="31"/>
      <c r="S454" s="5"/>
      <c r="T454" s="71"/>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row>
    <row r="455" spans="1:46" ht="15" thickBot="1">
      <c r="A455" s="5"/>
      <c r="B455" s="106"/>
      <c r="C455" s="207"/>
      <c r="D455" s="208"/>
      <c r="E455" s="106"/>
      <c r="F455" s="5"/>
      <c r="G455" s="5"/>
      <c r="H455" s="5"/>
      <c r="I455" s="157">
        <f t="shared" si="126"/>
        <v>451</v>
      </c>
      <c r="J455" s="5"/>
      <c r="K455" s="5"/>
      <c r="L455" s="5"/>
      <c r="M455" s="5"/>
      <c r="N455" s="31"/>
      <c r="O455" s="5"/>
      <c r="P455" s="5"/>
      <c r="Q455" s="5"/>
      <c r="R455" s="31"/>
      <c r="S455" s="5"/>
      <c r="T455" s="71"/>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row>
    <row r="456" spans="1:46" ht="57" customHeight="1" thickBot="1">
      <c r="A456" s="5"/>
      <c r="B456" s="173" t="s">
        <v>27</v>
      </c>
      <c r="C456" s="151" t="s">
        <v>73</v>
      </c>
      <c r="D456" s="152" t="s">
        <v>72</v>
      </c>
      <c r="E456" s="151" t="s">
        <v>74</v>
      </c>
      <c r="F456" s="152" t="s">
        <v>75</v>
      </c>
      <c r="G456" s="53" t="s">
        <v>39</v>
      </c>
      <c r="H456" s="5"/>
      <c r="I456" s="157">
        <f t="shared" si="126"/>
        <v>451</v>
      </c>
      <c r="J456" s="5"/>
      <c r="K456" s="5"/>
      <c r="L456" s="5"/>
      <c r="M456" s="5"/>
      <c r="N456" s="31"/>
      <c r="O456" s="5"/>
      <c r="P456" s="5"/>
      <c r="Q456" s="5"/>
      <c r="R456" s="31"/>
      <c r="S456" s="5"/>
      <c r="T456" s="71"/>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row>
    <row r="457" spans="1:46">
      <c r="A457" s="5"/>
      <c r="B457" s="38"/>
      <c r="C457" s="192"/>
      <c r="D457" s="1"/>
      <c r="E457" s="1"/>
      <c r="F457" s="67"/>
      <c r="G457" s="3" t="str">
        <f ca="1">IF(OR(C457="",E457=""),"",C457*E457*INDIRECT("F"&amp;I451))</f>
        <v/>
      </c>
      <c r="H457" s="5"/>
      <c r="I457" s="157">
        <f t="shared" si="126"/>
        <v>451</v>
      </c>
      <c r="J457" s="5"/>
      <c r="K457" s="54" t="str">
        <f ca="1">IF(AND(B457&lt;&gt;"",INDIRECT("G"&amp;I451+34)="ja =&gt; Aufnahme im Fb 225"),B457,"")</f>
        <v/>
      </c>
      <c r="L457" s="54" t="str">
        <f ca="1">IF(AND(B457&lt;&gt;"",INDIRECT("G"&amp;I451+34)="ja =&gt; Aufnahme im Fb 225"),INDIRECT("$C$"&amp;I451-3),"")</f>
        <v/>
      </c>
      <c r="M457" s="54" t="str">
        <f ca="1">IF(AND(B457&lt;&gt;"",INDIRECT("G"&amp;I451+34)="ja =&gt; Aufnahme im Fb 225"),INDIRECT("F"&amp;I451-3),"")</f>
        <v/>
      </c>
      <c r="N457" s="158" t="str">
        <f ca="1">IF(AND(B457&lt;&gt;"",INDIRECT("G"&amp;I451+34)="ja =&gt; Aufnahme im Fb 225"),INDIRECT("F"&amp;I451),"")</f>
        <v/>
      </c>
      <c r="O457" s="54" t="str">
        <f ca="1">IF(AND(B457&lt;&gt;"",INDIRECT("G"&amp;I451+34)="ja =&gt; Aufnahme im Fb 225"),INDIRECT("G"&amp;I451),"")</f>
        <v/>
      </c>
      <c r="P457" s="54" t="str">
        <f ca="1">IF(AND(B457&lt;&gt;"",INDIRECT("G"&amp;I451+34)="ja =&gt; Aufnahme im Fb 225"),E457,"")</f>
        <v/>
      </c>
      <c r="Q457" s="54" t="str">
        <f ca="1">IF(AND(B457&lt;&gt;"",INDIRECT("G"&amp;I451+34)="ja =&gt; Aufnahme im Fb 225"),F457,"")</f>
        <v/>
      </c>
      <c r="R457" s="158" t="str">
        <f ca="1">IF(AND(B457&lt;&gt;"",INDIRECT("G"&amp;I451+34)="ja =&gt; Aufnahme im Fb 225"),INDIRECT("F"&amp;I451+37),"")</f>
        <v/>
      </c>
      <c r="S457" s="54" t="str">
        <f ca="1">IF(AND(B457&lt;&gt;"",INDIRECT("G"&amp;I451+34)="ja =&gt; Aufnahme im Fb 225"),INDIRECT("G"&amp;I451+37),"")</f>
        <v/>
      </c>
      <c r="T457" s="54" t="str">
        <f ca="1">IF(AND(B457&lt;&gt;"",INDIRECT("G"&amp;I451+34)="ja =&gt; Aufnahme im Fb 225"),INDIRECT("C"&amp;I451+39),"")</f>
        <v/>
      </c>
      <c r="U457" s="54" t="str">
        <f ca="1">IF(AND(B457&lt;&gt;"",INDIRECT("G"&amp;I451+34)="ja =&gt; Aufnahme im Fb 225"),C457,"")</f>
        <v/>
      </c>
      <c r="V457" s="54" t="str">
        <f ca="1">IF(AND(B457&lt;&gt;"",INDIRECT("G"&amp;I451+34)="ja =&gt; Aufnahme im Fb 225"),D457,"")</f>
        <v/>
      </c>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row>
    <row r="458" spans="1:46">
      <c r="A458" s="5"/>
      <c r="B458" s="39"/>
      <c r="C458" s="193"/>
      <c r="D458" s="2"/>
      <c r="E458" s="2"/>
      <c r="F458" s="68"/>
      <c r="G458" s="4" t="str">
        <f ca="1">IF(OR(C458="",E458=""),"",C458*E458*INDIRECT("F"&amp;I452))</f>
        <v/>
      </c>
      <c r="H458" s="5"/>
      <c r="I458" s="157">
        <f t="shared" si="126"/>
        <v>451</v>
      </c>
      <c r="J458" s="5"/>
      <c r="K458" s="54" t="str">
        <f t="shared" ref="K458:K481" ca="1" si="127">IF(AND(B458&lt;&gt;"",INDIRECT("G"&amp;I452+34)="ja =&gt; Aufnahme im Fb 225"),B458,"")</f>
        <v/>
      </c>
      <c r="L458" s="54" t="str">
        <f t="shared" ref="L458:L481" ca="1" si="128">IF(AND(B458&lt;&gt;"",INDIRECT("G"&amp;I452+34)="ja =&gt; Aufnahme im Fb 225"),INDIRECT("$C$"&amp;I452-3),"")</f>
        <v/>
      </c>
      <c r="M458" s="54" t="str">
        <f t="shared" ref="M458:M481" ca="1" si="129">IF(AND(B458&lt;&gt;"",INDIRECT("G"&amp;I452+34)="ja =&gt; Aufnahme im Fb 225"),INDIRECT("F"&amp;I452-3),"")</f>
        <v/>
      </c>
      <c r="N458" s="158" t="str">
        <f t="shared" ref="N458:N481" ca="1" si="130">IF(AND(B458&lt;&gt;"",INDIRECT("G"&amp;I452+34)="ja =&gt; Aufnahme im Fb 225"),INDIRECT("F"&amp;I452),"")</f>
        <v/>
      </c>
      <c r="O458" s="54" t="str">
        <f t="shared" ref="O458:O481" ca="1" si="131">IF(AND(B458&lt;&gt;"",INDIRECT("G"&amp;I452+34)="ja =&gt; Aufnahme im Fb 225"),INDIRECT("G"&amp;I452),"")</f>
        <v/>
      </c>
      <c r="P458" s="54" t="str">
        <f t="shared" ref="P458:P481" ca="1" si="132">IF(AND(B458&lt;&gt;"",INDIRECT("G"&amp;I452+34)="ja =&gt; Aufnahme im Fb 225"),E458,"")</f>
        <v/>
      </c>
      <c r="Q458" s="54" t="str">
        <f t="shared" ref="Q458:Q481" ca="1" si="133">IF(AND(B458&lt;&gt;"",INDIRECT("G"&amp;I452+34)="ja =&gt; Aufnahme im Fb 225"),F458,"")</f>
        <v/>
      </c>
      <c r="R458" s="158" t="str">
        <f t="shared" ref="R458:R481" ca="1" si="134">IF(AND(B458&lt;&gt;"",INDIRECT("G"&amp;I452+34)="ja =&gt; Aufnahme im Fb 225"),INDIRECT("F"&amp;I452+37),"")</f>
        <v/>
      </c>
      <c r="S458" s="54" t="str">
        <f t="shared" ref="S458:S481" ca="1" si="135">IF(AND(B458&lt;&gt;"",INDIRECT("G"&amp;I452+34)="ja =&gt; Aufnahme im Fb 225"),INDIRECT("G"&amp;I452+37),"")</f>
        <v/>
      </c>
      <c r="T458" s="54" t="str">
        <f t="shared" ref="T458:T481" ca="1" si="136">IF(AND(B458&lt;&gt;"",INDIRECT("G"&amp;I452+34)="ja =&gt; Aufnahme im Fb 225"),INDIRECT("C"&amp;I452+39),"")</f>
        <v/>
      </c>
      <c r="U458" s="54" t="str">
        <f t="shared" ref="U458:U481" ca="1" si="137">IF(AND(B458&lt;&gt;"",INDIRECT("G"&amp;I452+34)="ja =&gt; Aufnahme im Fb 225"),C458,"")</f>
        <v/>
      </c>
      <c r="V458" s="54" t="str">
        <f t="shared" ref="V458:V481" ca="1" si="138">IF(AND(B458&lt;&gt;"",INDIRECT("G"&amp;I452+34)="ja =&gt; Aufnahme im Fb 225"),D458,"")</f>
        <v/>
      </c>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row>
    <row r="459" spans="1:46">
      <c r="A459" s="5"/>
      <c r="B459" s="39"/>
      <c r="C459" s="193"/>
      <c r="D459" s="2"/>
      <c r="E459" s="2"/>
      <c r="F459" s="68"/>
      <c r="G459" s="4" t="str">
        <f t="shared" ref="G459:G481" si="139">IF(OR(C459="",E459=""),"",C459*E459*$F$19)</f>
        <v/>
      </c>
      <c r="H459" s="5"/>
      <c r="I459" s="157">
        <f t="shared" si="126"/>
        <v>451</v>
      </c>
      <c r="J459" s="5"/>
      <c r="K459" s="54" t="str">
        <f t="shared" ca="1" si="127"/>
        <v/>
      </c>
      <c r="L459" s="54" t="str">
        <f t="shared" ca="1" si="128"/>
        <v/>
      </c>
      <c r="M459" s="54" t="str">
        <f t="shared" ca="1" si="129"/>
        <v/>
      </c>
      <c r="N459" s="158" t="str">
        <f t="shared" ca="1" si="130"/>
        <v/>
      </c>
      <c r="O459" s="54" t="str">
        <f t="shared" ca="1" si="131"/>
        <v/>
      </c>
      <c r="P459" s="54" t="str">
        <f t="shared" ca="1" si="132"/>
        <v/>
      </c>
      <c r="Q459" s="54" t="str">
        <f t="shared" ca="1" si="133"/>
        <v/>
      </c>
      <c r="R459" s="158" t="str">
        <f t="shared" ca="1" si="134"/>
        <v/>
      </c>
      <c r="S459" s="54" t="str">
        <f t="shared" ca="1" si="135"/>
        <v/>
      </c>
      <c r="T459" s="54" t="str">
        <f t="shared" ca="1" si="136"/>
        <v/>
      </c>
      <c r="U459" s="54" t="str">
        <f t="shared" ca="1" si="137"/>
        <v/>
      </c>
      <c r="V459" s="54" t="str">
        <f t="shared" ca="1" si="138"/>
        <v/>
      </c>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row>
    <row r="460" spans="1:46">
      <c r="A460" s="5"/>
      <c r="B460" s="39"/>
      <c r="C460" s="193"/>
      <c r="D460" s="2"/>
      <c r="E460" s="2"/>
      <c r="F460" s="68"/>
      <c r="G460" s="4" t="str">
        <f t="shared" si="139"/>
        <v/>
      </c>
      <c r="H460" s="5"/>
      <c r="I460" s="157">
        <f t="shared" si="126"/>
        <v>451</v>
      </c>
      <c r="J460" s="5"/>
      <c r="K460" s="54" t="str">
        <f t="shared" ca="1" si="127"/>
        <v/>
      </c>
      <c r="L460" s="54" t="str">
        <f t="shared" ca="1" si="128"/>
        <v/>
      </c>
      <c r="M460" s="54" t="str">
        <f t="shared" ca="1" si="129"/>
        <v/>
      </c>
      <c r="N460" s="158" t="str">
        <f t="shared" ca="1" si="130"/>
        <v/>
      </c>
      <c r="O460" s="54" t="str">
        <f t="shared" ca="1" si="131"/>
        <v/>
      </c>
      <c r="P460" s="54" t="str">
        <f t="shared" ca="1" si="132"/>
        <v/>
      </c>
      <c r="Q460" s="54" t="str">
        <f t="shared" ca="1" si="133"/>
        <v/>
      </c>
      <c r="R460" s="158" t="str">
        <f t="shared" ca="1" si="134"/>
        <v/>
      </c>
      <c r="S460" s="54" t="str">
        <f t="shared" ca="1" si="135"/>
        <v/>
      </c>
      <c r="T460" s="54" t="str">
        <f t="shared" ca="1" si="136"/>
        <v/>
      </c>
      <c r="U460" s="54" t="str">
        <f t="shared" ca="1" si="137"/>
        <v/>
      </c>
      <c r="V460" s="54" t="str">
        <f t="shared" ca="1" si="138"/>
        <v/>
      </c>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row>
    <row r="461" spans="1:46">
      <c r="A461" s="5"/>
      <c r="B461" s="39"/>
      <c r="C461" s="193"/>
      <c r="D461" s="2"/>
      <c r="E461" s="2"/>
      <c r="F461" s="68"/>
      <c r="G461" s="4" t="str">
        <f t="shared" si="139"/>
        <v/>
      </c>
      <c r="H461" s="5"/>
      <c r="I461" s="157">
        <f t="shared" si="126"/>
        <v>451</v>
      </c>
      <c r="J461" s="5"/>
      <c r="K461" s="54" t="str">
        <f t="shared" ca="1" si="127"/>
        <v/>
      </c>
      <c r="L461" s="54" t="str">
        <f t="shared" ca="1" si="128"/>
        <v/>
      </c>
      <c r="M461" s="54" t="str">
        <f t="shared" ca="1" si="129"/>
        <v/>
      </c>
      <c r="N461" s="158" t="str">
        <f t="shared" ca="1" si="130"/>
        <v/>
      </c>
      <c r="O461" s="54" t="str">
        <f t="shared" ca="1" si="131"/>
        <v/>
      </c>
      <c r="P461" s="54" t="str">
        <f t="shared" ca="1" si="132"/>
        <v/>
      </c>
      <c r="Q461" s="54" t="str">
        <f t="shared" ca="1" si="133"/>
        <v/>
      </c>
      <c r="R461" s="158" t="str">
        <f t="shared" ca="1" si="134"/>
        <v/>
      </c>
      <c r="S461" s="54" t="str">
        <f t="shared" ca="1" si="135"/>
        <v/>
      </c>
      <c r="T461" s="54" t="str">
        <f t="shared" ca="1" si="136"/>
        <v/>
      </c>
      <c r="U461" s="54" t="str">
        <f t="shared" ca="1" si="137"/>
        <v/>
      </c>
      <c r="V461" s="54" t="str">
        <f t="shared" ca="1" si="138"/>
        <v/>
      </c>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row>
    <row r="462" spans="1:46">
      <c r="A462" s="5"/>
      <c r="B462" s="39"/>
      <c r="C462" s="193"/>
      <c r="D462" s="2"/>
      <c r="E462" s="2"/>
      <c r="F462" s="68"/>
      <c r="G462" s="4" t="str">
        <f t="shared" si="139"/>
        <v/>
      </c>
      <c r="H462" s="5"/>
      <c r="I462" s="157">
        <f t="shared" si="126"/>
        <v>451</v>
      </c>
      <c r="J462" s="5"/>
      <c r="K462" s="54" t="str">
        <f t="shared" ca="1" si="127"/>
        <v/>
      </c>
      <c r="L462" s="54" t="str">
        <f t="shared" ca="1" si="128"/>
        <v/>
      </c>
      <c r="M462" s="54" t="str">
        <f t="shared" ca="1" si="129"/>
        <v/>
      </c>
      <c r="N462" s="158" t="str">
        <f t="shared" ca="1" si="130"/>
        <v/>
      </c>
      <c r="O462" s="54" t="str">
        <f t="shared" ca="1" si="131"/>
        <v/>
      </c>
      <c r="P462" s="54" t="str">
        <f t="shared" ca="1" si="132"/>
        <v/>
      </c>
      <c r="Q462" s="54" t="str">
        <f t="shared" ca="1" si="133"/>
        <v/>
      </c>
      <c r="R462" s="158" t="str">
        <f t="shared" ca="1" si="134"/>
        <v/>
      </c>
      <c r="S462" s="54" t="str">
        <f t="shared" ca="1" si="135"/>
        <v/>
      </c>
      <c r="T462" s="54" t="str">
        <f t="shared" ca="1" si="136"/>
        <v/>
      </c>
      <c r="U462" s="54" t="str">
        <f t="shared" ca="1" si="137"/>
        <v/>
      </c>
      <c r="V462" s="54" t="str">
        <f t="shared" ca="1" si="138"/>
        <v/>
      </c>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row>
    <row r="463" spans="1:46">
      <c r="A463" s="5"/>
      <c r="B463" s="39"/>
      <c r="C463" s="193"/>
      <c r="D463" s="2"/>
      <c r="E463" s="2"/>
      <c r="F463" s="68"/>
      <c r="G463" s="4" t="str">
        <f t="shared" si="139"/>
        <v/>
      </c>
      <c r="H463" s="5"/>
      <c r="I463" s="157">
        <f t="shared" si="126"/>
        <v>451</v>
      </c>
      <c r="J463" s="5"/>
      <c r="K463" s="54" t="str">
        <f t="shared" ca="1" si="127"/>
        <v/>
      </c>
      <c r="L463" s="54" t="str">
        <f t="shared" ca="1" si="128"/>
        <v/>
      </c>
      <c r="M463" s="54" t="str">
        <f t="shared" ca="1" si="129"/>
        <v/>
      </c>
      <c r="N463" s="158" t="str">
        <f t="shared" ca="1" si="130"/>
        <v/>
      </c>
      <c r="O463" s="54" t="str">
        <f t="shared" ca="1" si="131"/>
        <v/>
      </c>
      <c r="P463" s="54" t="str">
        <f t="shared" ca="1" si="132"/>
        <v/>
      </c>
      <c r="Q463" s="54" t="str">
        <f t="shared" ca="1" si="133"/>
        <v/>
      </c>
      <c r="R463" s="158" t="str">
        <f t="shared" ca="1" si="134"/>
        <v/>
      </c>
      <c r="S463" s="54" t="str">
        <f t="shared" ca="1" si="135"/>
        <v/>
      </c>
      <c r="T463" s="54" t="str">
        <f t="shared" ca="1" si="136"/>
        <v/>
      </c>
      <c r="U463" s="54" t="str">
        <f t="shared" ca="1" si="137"/>
        <v/>
      </c>
      <c r="V463" s="54" t="str">
        <f t="shared" ca="1" si="138"/>
        <v/>
      </c>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row>
    <row r="464" spans="1:46">
      <c r="A464" s="5"/>
      <c r="B464" s="39"/>
      <c r="C464" s="193"/>
      <c r="D464" s="2"/>
      <c r="E464" s="2"/>
      <c r="F464" s="68"/>
      <c r="G464" s="4" t="str">
        <f t="shared" si="139"/>
        <v/>
      </c>
      <c r="H464" s="5"/>
      <c r="I464" s="157">
        <f t="shared" si="126"/>
        <v>451</v>
      </c>
      <c r="J464" s="5"/>
      <c r="K464" s="54" t="str">
        <f t="shared" ca="1" si="127"/>
        <v/>
      </c>
      <c r="L464" s="54" t="str">
        <f t="shared" ca="1" si="128"/>
        <v/>
      </c>
      <c r="M464" s="54" t="str">
        <f t="shared" ca="1" si="129"/>
        <v/>
      </c>
      <c r="N464" s="158" t="str">
        <f t="shared" ca="1" si="130"/>
        <v/>
      </c>
      <c r="O464" s="54" t="str">
        <f t="shared" ca="1" si="131"/>
        <v/>
      </c>
      <c r="P464" s="54" t="str">
        <f t="shared" ca="1" si="132"/>
        <v/>
      </c>
      <c r="Q464" s="54" t="str">
        <f t="shared" ca="1" si="133"/>
        <v/>
      </c>
      <c r="R464" s="158" t="str">
        <f t="shared" ca="1" si="134"/>
        <v/>
      </c>
      <c r="S464" s="54" t="str">
        <f t="shared" ca="1" si="135"/>
        <v/>
      </c>
      <c r="T464" s="54" t="str">
        <f t="shared" ca="1" si="136"/>
        <v/>
      </c>
      <c r="U464" s="54" t="str">
        <f t="shared" ca="1" si="137"/>
        <v/>
      </c>
      <c r="V464" s="54" t="str">
        <f t="shared" ca="1" si="138"/>
        <v/>
      </c>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row>
    <row r="465" spans="1:46">
      <c r="A465" s="5"/>
      <c r="B465" s="39"/>
      <c r="C465" s="193"/>
      <c r="D465" s="2"/>
      <c r="E465" s="2"/>
      <c r="F465" s="68"/>
      <c r="G465" s="4" t="str">
        <f t="shared" si="139"/>
        <v/>
      </c>
      <c r="H465" s="5"/>
      <c r="I465" s="157">
        <f t="shared" si="126"/>
        <v>451</v>
      </c>
      <c r="J465" s="5"/>
      <c r="K465" s="54" t="str">
        <f t="shared" ca="1" si="127"/>
        <v/>
      </c>
      <c r="L465" s="54" t="str">
        <f t="shared" ca="1" si="128"/>
        <v/>
      </c>
      <c r="M465" s="54" t="str">
        <f t="shared" ca="1" si="129"/>
        <v/>
      </c>
      <c r="N465" s="158" t="str">
        <f t="shared" ca="1" si="130"/>
        <v/>
      </c>
      <c r="O465" s="54" t="str">
        <f t="shared" ca="1" si="131"/>
        <v/>
      </c>
      <c r="P465" s="54" t="str">
        <f t="shared" ca="1" si="132"/>
        <v/>
      </c>
      <c r="Q465" s="54" t="str">
        <f t="shared" ca="1" si="133"/>
        <v/>
      </c>
      <c r="R465" s="158" t="str">
        <f t="shared" ca="1" si="134"/>
        <v/>
      </c>
      <c r="S465" s="54" t="str">
        <f t="shared" ca="1" si="135"/>
        <v/>
      </c>
      <c r="T465" s="54" t="str">
        <f t="shared" ca="1" si="136"/>
        <v/>
      </c>
      <c r="U465" s="54" t="str">
        <f t="shared" ca="1" si="137"/>
        <v/>
      </c>
      <c r="V465" s="54" t="str">
        <f t="shared" ca="1" si="138"/>
        <v/>
      </c>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row>
    <row r="466" spans="1:46">
      <c r="A466" s="5"/>
      <c r="B466" s="39"/>
      <c r="C466" s="193"/>
      <c r="D466" s="2"/>
      <c r="E466" s="2"/>
      <c r="F466" s="68"/>
      <c r="G466" s="4" t="str">
        <f t="shared" si="139"/>
        <v/>
      </c>
      <c r="H466" s="5"/>
      <c r="I466" s="157">
        <f t="shared" si="126"/>
        <v>451</v>
      </c>
      <c r="J466" s="5"/>
      <c r="K466" s="54" t="str">
        <f t="shared" ca="1" si="127"/>
        <v/>
      </c>
      <c r="L466" s="54" t="str">
        <f t="shared" ca="1" si="128"/>
        <v/>
      </c>
      <c r="M466" s="54" t="str">
        <f t="shared" ca="1" si="129"/>
        <v/>
      </c>
      <c r="N466" s="158" t="str">
        <f t="shared" ca="1" si="130"/>
        <v/>
      </c>
      <c r="O466" s="54" t="str">
        <f t="shared" ca="1" si="131"/>
        <v/>
      </c>
      <c r="P466" s="54" t="str">
        <f t="shared" ca="1" si="132"/>
        <v/>
      </c>
      <c r="Q466" s="54" t="str">
        <f t="shared" ca="1" si="133"/>
        <v/>
      </c>
      <c r="R466" s="158" t="str">
        <f t="shared" ca="1" si="134"/>
        <v/>
      </c>
      <c r="S466" s="54" t="str">
        <f t="shared" ca="1" si="135"/>
        <v/>
      </c>
      <c r="T466" s="54" t="str">
        <f t="shared" ca="1" si="136"/>
        <v/>
      </c>
      <c r="U466" s="54" t="str">
        <f t="shared" ca="1" si="137"/>
        <v/>
      </c>
      <c r="V466" s="54" t="str">
        <f t="shared" ca="1" si="138"/>
        <v/>
      </c>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row>
    <row r="467" spans="1:46">
      <c r="A467" s="5"/>
      <c r="B467" s="39"/>
      <c r="C467" s="193"/>
      <c r="D467" s="2"/>
      <c r="E467" s="2"/>
      <c r="F467" s="68"/>
      <c r="G467" s="4" t="str">
        <f t="shared" si="139"/>
        <v/>
      </c>
      <c r="H467" s="5"/>
      <c r="I467" s="157">
        <f t="shared" si="126"/>
        <v>451</v>
      </c>
      <c r="J467" s="5"/>
      <c r="K467" s="54" t="str">
        <f t="shared" ca="1" si="127"/>
        <v/>
      </c>
      <c r="L467" s="54" t="str">
        <f t="shared" ca="1" si="128"/>
        <v/>
      </c>
      <c r="M467" s="54" t="str">
        <f t="shared" ca="1" si="129"/>
        <v/>
      </c>
      <c r="N467" s="158" t="str">
        <f t="shared" ca="1" si="130"/>
        <v/>
      </c>
      <c r="O467" s="54" t="str">
        <f t="shared" ca="1" si="131"/>
        <v/>
      </c>
      <c r="P467" s="54" t="str">
        <f t="shared" ca="1" si="132"/>
        <v/>
      </c>
      <c r="Q467" s="54" t="str">
        <f t="shared" ca="1" si="133"/>
        <v/>
      </c>
      <c r="R467" s="158" t="str">
        <f t="shared" ca="1" si="134"/>
        <v/>
      </c>
      <c r="S467" s="54" t="str">
        <f t="shared" ca="1" si="135"/>
        <v/>
      </c>
      <c r="T467" s="54" t="str">
        <f t="shared" ca="1" si="136"/>
        <v/>
      </c>
      <c r="U467" s="54" t="str">
        <f t="shared" ca="1" si="137"/>
        <v/>
      </c>
      <c r="V467" s="54" t="str">
        <f t="shared" ca="1" si="138"/>
        <v/>
      </c>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row>
    <row r="468" spans="1:46">
      <c r="A468" s="5"/>
      <c r="B468" s="39"/>
      <c r="C468" s="193"/>
      <c r="D468" s="2"/>
      <c r="E468" s="2"/>
      <c r="F468" s="68"/>
      <c r="G468" s="4" t="str">
        <f t="shared" si="139"/>
        <v/>
      </c>
      <c r="H468" s="5"/>
      <c r="I468" s="157">
        <f t="shared" si="126"/>
        <v>451</v>
      </c>
      <c r="J468" s="5"/>
      <c r="K468" s="54" t="str">
        <f t="shared" ca="1" si="127"/>
        <v/>
      </c>
      <c r="L468" s="54" t="str">
        <f t="shared" ca="1" si="128"/>
        <v/>
      </c>
      <c r="M468" s="54" t="str">
        <f t="shared" ca="1" si="129"/>
        <v/>
      </c>
      <c r="N468" s="158" t="str">
        <f t="shared" ca="1" si="130"/>
        <v/>
      </c>
      <c r="O468" s="54" t="str">
        <f t="shared" ca="1" si="131"/>
        <v/>
      </c>
      <c r="P468" s="54" t="str">
        <f t="shared" ca="1" si="132"/>
        <v/>
      </c>
      <c r="Q468" s="54" t="str">
        <f t="shared" ca="1" si="133"/>
        <v/>
      </c>
      <c r="R468" s="158" t="str">
        <f t="shared" ca="1" si="134"/>
        <v/>
      </c>
      <c r="S468" s="54" t="str">
        <f t="shared" ca="1" si="135"/>
        <v/>
      </c>
      <c r="T468" s="54" t="str">
        <f t="shared" ca="1" si="136"/>
        <v/>
      </c>
      <c r="U468" s="54" t="str">
        <f t="shared" ca="1" si="137"/>
        <v/>
      </c>
      <c r="V468" s="54" t="str">
        <f t="shared" ca="1" si="138"/>
        <v/>
      </c>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row>
    <row r="469" spans="1:46">
      <c r="A469" s="5"/>
      <c r="B469" s="39"/>
      <c r="C469" s="193"/>
      <c r="D469" s="2"/>
      <c r="E469" s="2"/>
      <c r="F469" s="68"/>
      <c r="G469" s="4" t="str">
        <f t="shared" si="139"/>
        <v/>
      </c>
      <c r="H469" s="5"/>
      <c r="I469" s="157">
        <f t="shared" si="126"/>
        <v>451</v>
      </c>
      <c r="J469" s="5"/>
      <c r="K469" s="54" t="str">
        <f t="shared" ca="1" si="127"/>
        <v/>
      </c>
      <c r="L469" s="54" t="str">
        <f t="shared" ca="1" si="128"/>
        <v/>
      </c>
      <c r="M469" s="54" t="str">
        <f t="shared" ca="1" si="129"/>
        <v/>
      </c>
      <c r="N469" s="158" t="str">
        <f t="shared" ca="1" si="130"/>
        <v/>
      </c>
      <c r="O469" s="54" t="str">
        <f t="shared" ca="1" si="131"/>
        <v/>
      </c>
      <c r="P469" s="54" t="str">
        <f t="shared" ca="1" si="132"/>
        <v/>
      </c>
      <c r="Q469" s="54" t="str">
        <f t="shared" ca="1" si="133"/>
        <v/>
      </c>
      <c r="R469" s="158" t="str">
        <f t="shared" ca="1" si="134"/>
        <v/>
      </c>
      <c r="S469" s="54" t="str">
        <f t="shared" ca="1" si="135"/>
        <v/>
      </c>
      <c r="T469" s="54" t="str">
        <f t="shared" ca="1" si="136"/>
        <v/>
      </c>
      <c r="U469" s="54" t="str">
        <f t="shared" ca="1" si="137"/>
        <v/>
      </c>
      <c r="V469" s="54" t="str">
        <f t="shared" ca="1" si="138"/>
        <v/>
      </c>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row>
    <row r="470" spans="1:46">
      <c r="A470" s="5"/>
      <c r="B470" s="39"/>
      <c r="C470" s="193"/>
      <c r="D470" s="2"/>
      <c r="E470" s="2"/>
      <c r="F470" s="68"/>
      <c r="G470" s="4" t="str">
        <f t="shared" si="139"/>
        <v/>
      </c>
      <c r="H470" s="5"/>
      <c r="I470" s="157">
        <f t="shared" si="126"/>
        <v>451</v>
      </c>
      <c r="J470" s="5"/>
      <c r="K470" s="54" t="str">
        <f t="shared" ca="1" si="127"/>
        <v/>
      </c>
      <c r="L470" s="54" t="str">
        <f t="shared" ca="1" si="128"/>
        <v/>
      </c>
      <c r="M470" s="54" t="str">
        <f t="shared" ca="1" si="129"/>
        <v/>
      </c>
      <c r="N470" s="158" t="str">
        <f t="shared" ca="1" si="130"/>
        <v/>
      </c>
      <c r="O470" s="54" t="str">
        <f t="shared" ca="1" si="131"/>
        <v/>
      </c>
      <c r="P470" s="54" t="str">
        <f t="shared" ca="1" si="132"/>
        <v/>
      </c>
      <c r="Q470" s="54" t="str">
        <f t="shared" ca="1" si="133"/>
        <v/>
      </c>
      <c r="R470" s="158" t="str">
        <f t="shared" ca="1" si="134"/>
        <v/>
      </c>
      <c r="S470" s="54" t="str">
        <f t="shared" ca="1" si="135"/>
        <v/>
      </c>
      <c r="T470" s="54" t="str">
        <f t="shared" ca="1" si="136"/>
        <v/>
      </c>
      <c r="U470" s="54" t="str">
        <f t="shared" ca="1" si="137"/>
        <v/>
      </c>
      <c r="V470" s="54" t="str">
        <f t="shared" ca="1" si="138"/>
        <v/>
      </c>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row>
    <row r="471" spans="1:46">
      <c r="A471" s="5"/>
      <c r="B471" s="39"/>
      <c r="C471" s="194"/>
      <c r="D471" s="34"/>
      <c r="E471" s="34"/>
      <c r="F471" s="69"/>
      <c r="G471" s="4" t="str">
        <f t="shared" si="139"/>
        <v/>
      </c>
      <c r="H471" s="5"/>
      <c r="I471" s="157">
        <f t="shared" si="126"/>
        <v>451</v>
      </c>
      <c r="J471" s="5"/>
      <c r="K471" s="54" t="str">
        <f t="shared" ca="1" si="127"/>
        <v/>
      </c>
      <c r="L471" s="54" t="str">
        <f t="shared" ca="1" si="128"/>
        <v/>
      </c>
      <c r="M471" s="54" t="str">
        <f t="shared" ca="1" si="129"/>
        <v/>
      </c>
      <c r="N471" s="158" t="str">
        <f t="shared" ca="1" si="130"/>
        <v/>
      </c>
      <c r="O471" s="54" t="str">
        <f t="shared" ca="1" si="131"/>
        <v/>
      </c>
      <c r="P471" s="54" t="str">
        <f t="shared" ca="1" si="132"/>
        <v/>
      </c>
      <c r="Q471" s="54" t="str">
        <f t="shared" ca="1" si="133"/>
        <v/>
      </c>
      <c r="R471" s="158" t="str">
        <f t="shared" ca="1" si="134"/>
        <v/>
      </c>
      <c r="S471" s="54" t="str">
        <f t="shared" ca="1" si="135"/>
        <v/>
      </c>
      <c r="T471" s="54" t="str">
        <f t="shared" ca="1" si="136"/>
        <v/>
      </c>
      <c r="U471" s="54" t="str">
        <f t="shared" ca="1" si="137"/>
        <v/>
      </c>
      <c r="V471" s="54" t="str">
        <f t="shared" ca="1" si="138"/>
        <v/>
      </c>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row>
    <row r="472" spans="1:46">
      <c r="A472" s="5"/>
      <c r="B472" s="39"/>
      <c r="C472" s="194"/>
      <c r="D472" s="34"/>
      <c r="E472" s="34"/>
      <c r="F472" s="69"/>
      <c r="G472" s="4" t="str">
        <f t="shared" si="139"/>
        <v/>
      </c>
      <c r="H472" s="5"/>
      <c r="I472" s="157">
        <f t="shared" si="126"/>
        <v>451</v>
      </c>
      <c r="J472" s="5"/>
      <c r="K472" s="54" t="str">
        <f t="shared" ca="1" si="127"/>
        <v/>
      </c>
      <c r="L472" s="54" t="str">
        <f t="shared" ca="1" si="128"/>
        <v/>
      </c>
      <c r="M472" s="54" t="str">
        <f t="shared" ca="1" si="129"/>
        <v/>
      </c>
      <c r="N472" s="158" t="str">
        <f t="shared" ca="1" si="130"/>
        <v/>
      </c>
      <c r="O472" s="54" t="str">
        <f t="shared" ca="1" si="131"/>
        <v/>
      </c>
      <c r="P472" s="54" t="str">
        <f t="shared" ca="1" si="132"/>
        <v/>
      </c>
      <c r="Q472" s="54" t="str">
        <f t="shared" ca="1" si="133"/>
        <v/>
      </c>
      <c r="R472" s="158" t="str">
        <f t="shared" ca="1" si="134"/>
        <v/>
      </c>
      <c r="S472" s="54" t="str">
        <f t="shared" ca="1" si="135"/>
        <v/>
      </c>
      <c r="T472" s="54" t="str">
        <f t="shared" ca="1" si="136"/>
        <v/>
      </c>
      <c r="U472" s="54" t="str">
        <f t="shared" ca="1" si="137"/>
        <v/>
      </c>
      <c r="V472" s="54" t="str">
        <f t="shared" ca="1" si="138"/>
        <v/>
      </c>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row>
    <row r="473" spans="1:46">
      <c r="A473" s="5"/>
      <c r="B473" s="39"/>
      <c r="C473" s="194"/>
      <c r="D473" s="34"/>
      <c r="E473" s="34"/>
      <c r="F473" s="69"/>
      <c r="G473" s="4" t="str">
        <f t="shared" si="139"/>
        <v/>
      </c>
      <c r="H473" s="5"/>
      <c r="I473" s="157">
        <f t="shared" si="126"/>
        <v>451</v>
      </c>
      <c r="J473" s="5"/>
      <c r="K473" s="54" t="str">
        <f t="shared" ca="1" si="127"/>
        <v/>
      </c>
      <c r="L473" s="54" t="str">
        <f t="shared" ca="1" si="128"/>
        <v/>
      </c>
      <c r="M473" s="54" t="str">
        <f t="shared" ca="1" si="129"/>
        <v/>
      </c>
      <c r="N473" s="158" t="str">
        <f t="shared" ca="1" si="130"/>
        <v/>
      </c>
      <c r="O473" s="54" t="str">
        <f t="shared" ca="1" si="131"/>
        <v/>
      </c>
      <c r="P473" s="54" t="str">
        <f t="shared" ca="1" si="132"/>
        <v/>
      </c>
      <c r="Q473" s="54" t="str">
        <f t="shared" ca="1" si="133"/>
        <v/>
      </c>
      <c r="R473" s="158" t="str">
        <f t="shared" ca="1" si="134"/>
        <v/>
      </c>
      <c r="S473" s="54" t="str">
        <f t="shared" ca="1" si="135"/>
        <v/>
      </c>
      <c r="T473" s="54" t="str">
        <f t="shared" ca="1" si="136"/>
        <v/>
      </c>
      <c r="U473" s="54" t="str">
        <f t="shared" ca="1" si="137"/>
        <v/>
      </c>
      <c r="V473" s="54" t="str">
        <f t="shared" ca="1" si="138"/>
        <v/>
      </c>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row>
    <row r="474" spans="1:46">
      <c r="A474" s="5"/>
      <c r="B474" s="39"/>
      <c r="C474" s="194"/>
      <c r="D474" s="34"/>
      <c r="E474" s="34"/>
      <c r="F474" s="69"/>
      <c r="G474" s="4" t="str">
        <f t="shared" si="139"/>
        <v/>
      </c>
      <c r="H474" s="5"/>
      <c r="I474" s="157">
        <f t="shared" si="126"/>
        <v>451</v>
      </c>
      <c r="J474" s="5"/>
      <c r="K474" s="54" t="str">
        <f t="shared" ca="1" si="127"/>
        <v/>
      </c>
      <c r="L474" s="54" t="str">
        <f t="shared" ca="1" si="128"/>
        <v/>
      </c>
      <c r="M474" s="54" t="str">
        <f t="shared" ca="1" si="129"/>
        <v/>
      </c>
      <c r="N474" s="158" t="str">
        <f t="shared" ca="1" si="130"/>
        <v/>
      </c>
      <c r="O474" s="54" t="str">
        <f t="shared" ca="1" si="131"/>
        <v/>
      </c>
      <c r="P474" s="54" t="str">
        <f t="shared" ca="1" si="132"/>
        <v/>
      </c>
      <c r="Q474" s="54" t="str">
        <f t="shared" ca="1" si="133"/>
        <v/>
      </c>
      <c r="R474" s="158" t="str">
        <f t="shared" ca="1" si="134"/>
        <v/>
      </c>
      <c r="S474" s="54" t="str">
        <f t="shared" ca="1" si="135"/>
        <v/>
      </c>
      <c r="T474" s="54" t="str">
        <f t="shared" ca="1" si="136"/>
        <v/>
      </c>
      <c r="U474" s="54" t="str">
        <f t="shared" ca="1" si="137"/>
        <v/>
      </c>
      <c r="V474" s="54" t="str">
        <f t="shared" ca="1" si="138"/>
        <v/>
      </c>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row>
    <row r="475" spans="1:46">
      <c r="A475" s="5"/>
      <c r="B475" s="39"/>
      <c r="C475" s="194"/>
      <c r="D475" s="34"/>
      <c r="E475" s="34"/>
      <c r="F475" s="69"/>
      <c r="G475" s="4" t="str">
        <f t="shared" si="139"/>
        <v/>
      </c>
      <c r="H475" s="5"/>
      <c r="I475" s="157">
        <f t="shared" si="126"/>
        <v>451</v>
      </c>
      <c r="J475" s="5"/>
      <c r="K475" s="54" t="str">
        <f t="shared" ca="1" si="127"/>
        <v/>
      </c>
      <c r="L475" s="54" t="str">
        <f t="shared" ca="1" si="128"/>
        <v/>
      </c>
      <c r="M475" s="54" t="str">
        <f t="shared" ca="1" si="129"/>
        <v/>
      </c>
      <c r="N475" s="158" t="str">
        <f t="shared" ca="1" si="130"/>
        <v/>
      </c>
      <c r="O475" s="54" t="str">
        <f t="shared" ca="1" si="131"/>
        <v/>
      </c>
      <c r="P475" s="54" t="str">
        <f t="shared" ca="1" si="132"/>
        <v/>
      </c>
      <c r="Q475" s="54" t="str">
        <f t="shared" ca="1" si="133"/>
        <v/>
      </c>
      <c r="R475" s="158" t="str">
        <f t="shared" ca="1" si="134"/>
        <v/>
      </c>
      <c r="S475" s="54" t="str">
        <f t="shared" ca="1" si="135"/>
        <v/>
      </c>
      <c r="T475" s="54" t="str">
        <f t="shared" ca="1" si="136"/>
        <v/>
      </c>
      <c r="U475" s="54" t="str">
        <f t="shared" ca="1" si="137"/>
        <v/>
      </c>
      <c r="V475" s="54" t="str">
        <f t="shared" ca="1" si="138"/>
        <v/>
      </c>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row>
    <row r="476" spans="1:46">
      <c r="A476" s="5"/>
      <c r="B476" s="39"/>
      <c r="C476" s="194"/>
      <c r="D476" s="34"/>
      <c r="E476" s="34"/>
      <c r="F476" s="69"/>
      <c r="G476" s="4" t="str">
        <f t="shared" si="139"/>
        <v/>
      </c>
      <c r="H476" s="5"/>
      <c r="I476" s="157"/>
      <c r="J476" s="5"/>
      <c r="K476" s="54" t="str">
        <f t="shared" ca="1" si="127"/>
        <v/>
      </c>
      <c r="L476" s="54" t="str">
        <f t="shared" ca="1" si="128"/>
        <v/>
      </c>
      <c r="M476" s="54" t="str">
        <f t="shared" ca="1" si="129"/>
        <v/>
      </c>
      <c r="N476" s="158" t="str">
        <f t="shared" ca="1" si="130"/>
        <v/>
      </c>
      <c r="O476" s="54" t="str">
        <f t="shared" ca="1" si="131"/>
        <v/>
      </c>
      <c r="P476" s="54" t="str">
        <f t="shared" ca="1" si="132"/>
        <v/>
      </c>
      <c r="Q476" s="54" t="str">
        <f t="shared" ca="1" si="133"/>
        <v/>
      </c>
      <c r="R476" s="158" t="str">
        <f t="shared" ca="1" si="134"/>
        <v/>
      </c>
      <c r="S476" s="54" t="str">
        <f t="shared" ca="1" si="135"/>
        <v/>
      </c>
      <c r="T476" s="54" t="str">
        <f t="shared" ca="1" si="136"/>
        <v/>
      </c>
      <c r="U476" s="54" t="str">
        <f t="shared" ca="1" si="137"/>
        <v/>
      </c>
      <c r="V476" s="54" t="str">
        <f t="shared" ca="1" si="138"/>
        <v/>
      </c>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row>
    <row r="477" spans="1:46">
      <c r="A477" s="5"/>
      <c r="B477" s="39"/>
      <c r="C477" s="194"/>
      <c r="D477" s="34"/>
      <c r="E477" s="34"/>
      <c r="F477" s="69"/>
      <c r="G477" s="4" t="str">
        <f t="shared" si="139"/>
        <v/>
      </c>
      <c r="H477" s="5"/>
      <c r="I477" s="157"/>
      <c r="J477" s="5"/>
      <c r="K477" s="54" t="str">
        <f t="shared" ca="1" si="127"/>
        <v/>
      </c>
      <c r="L477" s="54" t="str">
        <f t="shared" ca="1" si="128"/>
        <v/>
      </c>
      <c r="M477" s="54" t="str">
        <f t="shared" ca="1" si="129"/>
        <v/>
      </c>
      <c r="N477" s="158" t="str">
        <f t="shared" ca="1" si="130"/>
        <v/>
      </c>
      <c r="O477" s="54" t="str">
        <f t="shared" ca="1" si="131"/>
        <v/>
      </c>
      <c r="P477" s="54" t="str">
        <f t="shared" ca="1" si="132"/>
        <v/>
      </c>
      <c r="Q477" s="54" t="str">
        <f t="shared" ca="1" si="133"/>
        <v/>
      </c>
      <c r="R477" s="158" t="str">
        <f t="shared" ca="1" si="134"/>
        <v/>
      </c>
      <c r="S477" s="54" t="str">
        <f t="shared" ca="1" si="135"/>
        <v/>
      </c>
      <c r="T477" s="54" t="str">
        <f t="shared" ca="1" si="136"/>
        <v/>
      </c>
      <c r="U477" s="54" t="str">
        <f t="shared" ca="1" si="137"/>
        <v/>
      </c>
      <c r="V477" s="54" t="str">
        <f t="shared" ca="1" si="138"/>
        <v/>
      </c>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row>
    <row r="478" spans="1:46">
      <c r="A478" s="5"/>
      <c r="B478" s="39"/>
      <c r="C478" s="194"/>
      <c r="D478" s="34"/>
      <c r="E478" s="34"/>
      <c r="F478" s="69"/>
      <c r="G478" s="4" t="str">
        <f t="shared" si="139"/>
        <v/>
      </c>
      <c r="H478" s="5"/>
      <c r="I478" s="157"/>
      <c r="J478" s="5"/>
      <c r="K478" s="54" t="str">
        <f t="shared" ca="1" si="127"/>
        <v/>
      </c>
      <c r="L478" s="54" t="str">
        <f t="shared" ca="1" si="128"/>
        <v/>
      </c>
      <c r="M478" s="54" t="str">
        <f t="shared" ca="1" si="129"/>
        <v/>
      </c>
      <c r="N478" s="158" t="str">
        <f t="shared" ca="1" si="130"/>
        <v/>
      </c>
      <c r="O478" s="54" t="str">
        <f t="shared" ca="1" si="131"/>
        <v/>
      </c>
      <c r="P478" s="54" t="str">
        <f t="shared" ca="1" si="132"/>
        <v/>
      </c>
      <c r="Q478" s="54" t="str">
        <f t="shared" ca="1" si="133"/>
        <v/>
      </c>
      <c r="R478" s="158" t="str">
        <f t="shared" ca="1" si="134"/>
        <v/>
      </c>
      <c r="S478" s="54" t="str">
        <f t="shared" ca="1" si="135"/>
        <v/>
      </c>
      <c r="T478" s="54" t="str">
        <f t="shared" ca="1" si="136"/>
        <v/>
      </c>
      <c r="U478" s="54" t="str">
        <f t="shared" ca="1" si="137"/>
        <v/>
      </c>
      <c r="V478" s="54" t="str">
        <f t="shared" ca="1" si="138"/>
        <v/>
      </c>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row>
    <row r="479" spans="1:46">
      <c r="A479" s="5"/>
      <c r="B479" s="39"/>
      <c r="C479" s="194"/>
      <c r="D479" s="34"/>
      <c r="E479" s="34"/>
      <c r="F479" s="69"/>
      <c r="G479" s="4" t="str">
        <f t="shared" si="139"/>
        <v/>
      </c>
      <c r="H479" s="5"/>
      <c r="I479" s="157"/>
      <c r="J479" s="5"/>
      <c r="K479" s="54" t="str">
        <f t="shared" ca="1" si="127"/>
        <v/>
      </c>
      <c r="L479" s="54" t="str">
        <f t="shared" ca="1" si="128"/>
        <v/>
      </c>
      <c r="M479" s="54" t="str">
        <f t="shared" ca="1" si="129"/>
        <v/>
      </c>
      <c r="N479" s="158" t="str">
        <f t="shared" ca="1" si="130"/>
        <v/>
      </c>
      <c r="O479" s="54" t="str">
        <f t="shared" ca="1" si="131"/>
        <v/>
      </c>
      <c r="P479" s="54" t="str">
        <f t="shared" ca="1" si="132"/>
        <v/>
      </c>
      <c r="Q479" s="54" t="str">
        <f t="shared" ca="1" si="133"/>
        <v/>
      </c>
      <c r="R479" s="158" t="str">
        <f t="shared" ca="1" si="134"/>
        <v/>
      </c>
      <c r="S479" s="54" t="str">
        <f t="shared" ca="1" si="135"/>
        <v/>
      </c>
      <c r="T479" s="54" t="str">
        <f t="shared" ca="1" si="136"/>
        <v/>
      </c>
      <c r="U479" s="54" t="str">
        <f t="shared" ca="1" si="137"/>
        <v/>
      </c>
      <c r="V479" s="54" t="str">
        <f t="shared" ca="1" si="138"/>
        <v/>
      </c>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row>
    <row r="480" spans="1:46">
      <c r="A480" s="5"/>
      <c r="B480" s="39"/>
      <c r="C480" s="194"/>
      <c r="D480" s="34"/>
      <c r="E480" s="34"/>
      <c r="F480" s="69"/>
      <c r="G480" s="4" t="str">
        <f t="shared" si="139"/>
        <v/>
      </c>
      <c r="H480" s="5"/>
      <c r="I480" s="157"/>
      <c r="J480" s="5"/>
      <c r="K480" s="54" t="str">
        <f t="shared" ca="1" si="127"/>
        <v/>
      </c>
      <c r="L480" s="54" t="str">
        <f t="shared" ca="1" si="128"/>
        <v/>
      </c>
      <c r="M480" s="54" t="str">
        <f t="shared" ca="1" si="129"/>
        <v/>
      </c>
      <c r="N480" s="158" t="str">
        <f t="shared" ca="1" si="130"/>
        <v/>
      </c>
      <c r="O480" s="54" t="str">
        <f t="shared" ca="1" si="131"/>
        <v/>
      </c>
      <c r="P480" s="54" t="str">
        <f t="shared" ca="1" si="132"/>
        <v/>
      </c>
      <c r="Q480" s="54" t="str">
        <f t="shared" ca="1" si="133"/>
        <v/>
      </c>
      <c r="R480" s="158" t="str">
        <f t="shared" ca="1" si="134"/>
        <v/>
      </c>
      <c r="S480" s="54" t="str">
        <f t="shared" ca="1" si="135"/>
        <v/>
      </c>
      <c r="T480" s="54" t="str">
        <f t="shared" ca="1" si="136"/>
        <v/>
      </c>
      <c r="U480" s="54" t="str">
        <f t="shared" ca="1" si="137"/>
        <v/>
      </c>
      <c r="V480" s="54" t="str">
        <f t="shared" ca="1" si="138"/>
        <v/>
      </c>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row>
    <row r="481" spans="1:46" ht="15" thickBot="1">
      <c r="A481" s="5"/>
      <c r="B481" s="40"/>
      <c r="C481" s="195"/>
      <c r="D481" s="182"/>
      <c r="E481" s="182"/>
      <c r="F481" s="183"/>
      <c r="G481" s="184" t="str">
        <f t="shared" si="139"/>
        <v/>
      </c>
      <c r="H481" s="5"/>
      <c r="I481" s="157"/>
      <c r="J481" s="5"/>
      <c r="K481" s="54" t="str">
        <f t="shared" ca="1" si="127"/>
        <v/>
      </c>
      <c r="L481" s="54" t="str">
        <f t="shared" ca="1" si="128"/>
        <v/>
      </c>
      <c r="M481" s="54" t="str">
        <f t="shared" ca="1" si="129"/>
        <v/>
      </c>
      <c r="N481" s="158" t="str">
        <f t="shared" ca="1" si="130"/>
        <v/>
      </c>
      <c r="O481" s="54" t="str">
        <f t="shared" ca="1" si="131"/>
        <v/>
      </c>
      <c r="P481" s="54" t="str">
        <f t="shared" ca="1" si="132"/>
        <v/>
      </c>
      <c r="Q481" s="54" t="str">
        <f t="shared" ca="1" si="133"/>
        <v/>
      </c>
      <c r="R481" s="158" t="str">
        <f t="shared" ca="1" si="134"/>
        <v/>
      </c>
      <c r="S481" s="54" t="str">
        <f t="shared" ca="1" si="135"/>
        <v/>
      </c>
      <c r="T481" s="54" t="str">
        <f t="shared" ca="1" si="136"/>
        <v/>
      </c>
      <c r="U481" s="54" t="str">
        <f t="shared" ca="1" si="137"/>
        <v/>
      </c>
      <c r="V481" s="54" t="str">
        <f t="shared" ca="1" si="138"/>
        <v/>
      </c>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row>
    <row r="482" spans="1:46" ht="15" thickBot="1">
      <c r="A482" s="5"/>
      <c r="B482" s="5"/>
      <c r="C482" s="5"/>
      <c r="D482" s="5"/>
      <c r="E482" s="223" t="s">
        <v>3</v>
      </c>
      <c r="F482" s="224"/>
      <c r="G482" s="181">
        <f ca="1">SUM(G457:G481)</f>
        <v>0</v>
      </c>
      <c r="H482" s="5"/>
      <c r="I482" s="157"/>
      <c r="J482" s="5"/>
      <c r="K482" s="5"/>
      <c r="L482" s="5"/>
      <c r="M482" s="5"/>
      <c r="N482" s="31"/>
      <c r="O482" s="5"/>
      <c r="P482" s="5"/>
      <c r="Q482" s="5"/>
      <c r="R482" s="31"/>
      <c r="S482" s="5"/>
      <c r="T482" s="71"/>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row>
    <row r="483" spans="1:46" ht="90" customHeight="1" thickBot="1">
      <c r="A483" s="5"/>
      <c r="B483" s="55" t="s">
        <v>5</v>
      </c>
      <c r="C483" s="221"/>
      <c r="D483" s="222"/>
      <c r="E483" s="178"/>
      <c r="F483" s="227" t="s">
        <v>129</v>
      </c>
      <c r="G483" s="228"/>
      <c r="H483" s="5"/>
      <c r="I483" s="157"/>
      <c r="J483" s="5"/>
      <c r="K483" s="5"/>
      <c r="L483" s="5"/>
      <c r="M483" s="5"/>
      <c r="N483" s="31"/>
      <c r="O483" s="5"/>
      <c r="P483" s="5"/>
      <c r="Q483" s="5"/>
      <c r="R483" s="31"/>
      <c r="S483" s="5"/>
      <c r="T483" s="71"/>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row>
    <row r="484" spans="1:46" ht="73.2" customHeight="1" thickBot="1">
      <c r="A484" s="5"/>
      <c r="B484" s="55" t="s">
        <v>26</v>
      </c>
      <c r="C484" s="215" t="str">
        <f>IF($F$11="","",$F$11)</f>
        <v/>
      </c>
      <c r="D484" s="216"/>
      <c r="E484" s="177" t="str">
        <f>IF(E483="","",IF(E483=1,0.5%,1%))</f>
        <v/>
      </c>
      <c r="F484" s="176" t="s">
        <v>119</v>
      </c>
      <c r="G484" s="56" t="str">
        <f>IF(OR(C484="",E483=""),"",C484*E484)</f>
        <v/>
      </c>
      <c r="H484" s="5"/>
      <c r="I484" s="157"/>
      <c r="J484" s="5"/>
      <c r="K484" s="5"/>
      <c r="L484" s="5"/>
      <c r="M484" s="5"/>
      <c r="N484" s="31"/>
      <c r="O484" s="5"/>
      <c r="P484" s="5"/>
      <c r="Q484" s="5"/>
      <c r="R484" s="31"/>
      <c r="S484" s="5"/>
      <c r="T484" s="71"/>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row>
    <row r="485" spans="1:46" ht="15.6">
      <c r="A485" s="5"/>
      <c r="B485" s="5"/>
      <c r="C485" s="175" t="s">
        <v>120</v>
      </c>
      <c r="D485" s="179" t="str">
        <f>E484</f>
        <v/>
      </c>
      <c r="E485" s="205" t="s">
        <v>121</v>
      </c>
      <c r="F485" s="206"/>
      <c r="G485" s="217" t="str">
        <f>IF(AND(C483="",C484=""),"",IF(AND(C483&lt;E483,C484=""),"nein, keine Gleitung möglich",IF(AND(C483&gt;E483,C484=""),"bitte noch geschätze Auftragssumme eintragen",IF(AND(G482&gt;G484,C483=""),"bitte noch Zeitraum eintragen",IF(OR(C483&lt;E483,G482&lt;G484),"nein, keine Gleitung möglich","ja =&gt; Aufnahme im Fb 225")))))</f>
        <v/>
      </c>
      <c r="H485" s="5"/>
      <c r="I485" s="157"/>
      <c r="J485" s="5"/>
      <c r="K485" s="5"/>
      <c r="L485" s="5"/>
      <c r="M485" s="5"/>
      <c r="N485" s="31"/>
      <c r="O485" s="5"/>
      <c r="P485" s="5"/>
      <c r="Q485" s="5"/>
      <c r="R485" s="31"/>
      <c r="S485" s="5"/>
      <c r="T485" s="71"/>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row>
    <row r="486" spans="1:46" ht="16.2" customHeight="1" thickBot="1">
      <c r="A486" s="5"/>
      <c r="B486" s="5"/>
      <c r="C486" s="180" t="s">
        <v>12</v>
      </c>
      <c r="D486" s="174">
        <f>E483</f>
        <v>0</v>
      </c>
      <c r="E486" s="219" t="s">
        <v>122</v>
      </c>
      <c r="F486" s="220"/>
      <c r="G486" s="218"/>
      <c r="H486" s="5"/>
      <c r="I486" s="157"/>
      <c r="J486" s="5"/>
      <c r="K486" s="5"/>
      <c r="L486" s="5"/>
      <c r="M486" s="5"/>
      <c r="N486" s="31"/>
      <c r="O486" s="5"/>
      <c r="P486" s="5"/>
      <c r="Q486" s="5"/>
      <c r="R486" s="31"/>
      <c r="S486" s="5"/>
      <c r="T486" s="71"/>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row>
    <row r="487" spans="1:46" ht="15" thickBot="1">
      <c r="A487" s="5"/>
      <c r="B487" s="5"/>
      <c r="C487" s="5"/>
      <c r="D487" s="5"/>
      <c r="E487" s="5"/>
      <c r="F487" s="5"/>
      <c r="G487" s="5"/>
      <c r="H487" s="5"/>
      <c r="I487" s="157"/>
      <c r="J487" s="5"/>
      <c r="K487" s="5"/>
      <c r="L487" s="5"/>
      <c r="M487" s="5"/>
      <c r="N487" s="31"/>
      <c r="O487" s="5"/>
      <c r="P487" s="5"/>
      <c r="Q487" s="5"/>
      <c r="R487" s="31"/>
      <c r="S487" s="5"/>
      <c r="T487" s="71"/>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row>
    <row r="488" spans="1:46" s="5" customFormat="1" ht="57.6" customHeight="1" thickBot="1">
      <c r="B488" s="209" t="s">
        <v>128</v>
      </c>
      <c r="C488" s="210"/>
      <c r="D488" s="210"/>
      <c r="E488" s="210"/>
      <c r="F488" s="153" t="str">
        <f>IF(AND(OR(F451="",B490="",C490=""),E490=""),"X",IF(AND(E490="",B490&lt;&gt;"",C490&lt;&gt;""),F451*(C490/B490),IF(AND(E490&lt;&gt;"",B490="",C490&lt;&gt;""),E490,"X")))</f>
        <v>X</v>
      </c>
      <c r="G488" s="138" t="str">
        <f>G451</f>
        <v>EUR/</v>
      </c>
      <c r="I488" s="157"/>
      <c r="J488" s="154"/>
      <c r="N488" s="31"/>
      <c r="R488" s="31"/>
      <c r="T488" s="71"/>
    </row>
    <row r="489" spans="1:46" s="5" customFormat="1" ht="58.2" customHeight="1" thickBot="1">
      <c r="B489" s="185" t="s">
        <v>126</v>
      </c>
      <c r="C489" s="185" t="s">
        <v>131</v>
      </c>
      <c r="D489" s="186" t="s">
        <v>127</v>
      </c>
      <c r="E489" s="53" t="s">
        <v>132</v>
      </c>
      <c r="I489" s="157"/>
      <c r="N489" s="31"/>
      <c r="R489" s="31"/>
      <c r="T489" s="71"/>
    </row>
    <row r="490" spans="1:46" s="5" customFormat="1" ht="15" thickBot="1">
      <c r="B490" s="70"/>
      <c r="C490" s="70"/>
      <c r="D490" s="7"/>
      <c r="E490" s="106"/>
      <c r="F490" s="7"/>
      <c r="G490" s="7"/>
      <c r="I490" s="157"/>
      <c r="N490" s="31"/>
      <c r="R490" s="31"/>
      <c r="T490" s="71"/>
    </row>
    <row r="491" spans="1:46" s="5" customFormat="1">
      <c r="N491" s="31"/>
      <c r="R491" s="31"/>
      <c r="T491" s="71"/>
    </row>
    <row r="492" spans="1:46" s="5" customFormat="1" ht="28.2" customHeight="1">
      <c r="B492" s="211" t="s">
        <v>9</v>
      </c>
      <c r="C492" s="211"/>
      <c r="D492" s="211"/>
      <c r="E492" s="211"/>
      <c r="F492" s="211"/>
      <c r="G492" s="211"/>
      <c r="H492" s="58"/>
      <c r="I492" s="58"/>
      <c r="J492" s="58"/>
      <c r="N492" s="31"/>
      <c r="R492" s="31"/>
      <c r="T492" s="71"/>
    </row>
    <row r="493" spans="1:46" s="5" customFormat="1">
      <c r="B493" s="212" t="str">
        <f>HYPERLINK("#", "https://www.destatis.de/DE/Themen/Wirtschaft/Preise/Erzeugerpreisindex-gewerbliche-Produkte/_inhalt.html#sprg238922")</f>
        <v>https://www.destatis.de/DE/Themen/Wirtschaft/Preise/Erzeugerpreisindex-gewerbliche-Produkte/_inhalt.html#sprg238922</v>
      </c>
      <c r="C493" s="212"/>
      <c r="D493" s="212"/>
      <c r="E493" s="212"/>
      <c r="F493" s="212"/>
      <c r="G493" s="212"/>
      <c r="N493" s="31"/>
      <c r="R493" s="31"/>
      <c r="T493" s="71"/>
    </row>
    <row r="494" spans="1:46" s="5" customFormat="1">
      <c r="B494" s="172"/>
      <c r="C494" s="172"/>
      <c r="D494" s="172"/>
      <c r="E494" s="172"/>
      <c r="F494" s="172"/>
      <c r="G494" s="172"/>
      <c r="N494" s="31"/>
      <c r="R494" s="31"/>
      <c r="T494" s="71"/>
    </row>
    <row r="495" spans="1:46" s="5" customFormat="1" ht="15" thickBot="1">
      <c r="B495" s="160"/>
      <c r="C495" s="160"/>
      <c r="D495" s="160"/>
      <c r="E495" s="160"/>
      <c r="F495" s="160"/>
      <c r="G495" s="160"/>
      <c r="N495" s="31"/>
      <c r="R495" s="31"/>
      <c r="T495" s="71"/>
    </row>
    <row r="496" spans="1:46" ht="15" thickBot="1">
      <c r="A496" s="5"/>
      <c r="B496" s="96" t="s">
        <v>13</v>
      </c>
      <c r="C496" s="95"/>
      <c r="D496" s="95"/>
      <c r="E496" s="95"/>
      <c r="F496" s="95"/>
      <c r="G496" s="97">
        <v>44741</v>
      </c>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row>
    <row r="497" spans="1:45" ht="126.6" customHeight="1" thickBot="1">
      <c r="A497" s="5"/>
      <c r="B497" s="241" t="s">
        <v>57</v>
      </c>
      <c r="C497" s="242"/>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row>
    <row r="498" spans="1:45" s="5" customFormat="1">
      <c r="B498" s="160"/>
      <c r="C498" s="160"/>
      <c r="D498" s="160"/>
      <c r="E498" s="160"/>
      <c r="F498" s="160"/>
      <c r="G498" s="160"/>
      <c r="N498" s="31"/>
      <c r="R498" s="31"/>
      <c r="T498" s="71"/>
    </row>
    <row r="499" spans="1:45" s="5" customFormat="1">
      <c r="B499" s="160"/>
      <c r="C499" s="160"/>
      <c r="D499" s="160"/>
      <c r="E499" s="160"/>
      <c r="F499" s="160"/>
      <c r="G499" s="160"/>
      <c r="N499" s="31"/>
      <c r="R499" s="31"/>
      <c r="T499" s="71"/>
    </row>
    <row r="500" spans="1:45" s="5" customFormat="1">
      <c r="B500" s="160"/>
      <c r="C500" s="160"/>
      <c r="D500" s="160"/>
      <c r="E500" s="160"/>
      <c r="F500" s="160"/>
      <c r="G500" s="160"/>
      <c r="N500" s="31"/>
      <c r="R500" s="31"/>
      <c r="T500" s="71"/>
    </row>
    <row r="501" spans="1:45" s="5" customFormat="1">
      <c r="B501" s="160"/>
      <c r="C501" s="160"/>
      <c r="D501" s="160"/>
      <c r="E501" s="160"/>
      <c r="F501" s="160"/>
      <c r="G501" s="160"/>
      <c r="N501" s="31"/>
      <c r="R501" s="31"/>
      <c r="T501" s="71"/>
    </row>
    <row r="502" spans="1:45" s="5" customFormat="1">
      <c r="B502" s="160"/>
      <c r="C502" s="160"/>
      <c r="D502" s="160"/>
      <c r="E502" s="160"/>
      <c r="F502" s="160"/>
      <c r="G502" s="160"/>
      <c r="N502" s="31"/>
      <c r="R502" s="31"/>
      <c r="T502" s="71"/>
    </row>
    <row r="503" spans="1:45" s="5" customFormat="1">
      <c r="B503" s="160"/>
      <c r="C503" s="160"/>
      <c r="D503" s="160"/>
      <c r="E503" s="160"/>
      <c r="F503" s="160"/>
      <c r="G503" s="160"/>
      <c r="N503" s="31"/>
      <c r="R503" s="31"/>
      <c r="T503" s="71"/>
    </row>
    <row r="504" spans="1:45" s="5" customFormat="1">
      <c r="B504" s="160"/>
      <c r="C504" s="160"/>
      <c r="D504" s="160"/>
      <c r="E504" s="160"/>
      <c r="F504" s="160"/>
      <c r="G504" s="160"/>
      <c r="N504" s="31"/>
      <c r="R504" s="31"/>
      <c r="T504" s="71"/>
    </row>
    <row r="505" spans="1:45" s="5" customFormat="1">
      <c r="B505" s="160"/>
      <c r="C505" s="160"/>
      <c r="D505" s="160"/>
      <c r="E505" s="160"/>
      <c r="F505" s="160"/>
      <c r="G505" s="160"/>
      <c r="N505" s="31"/>
      <c r="R505" s="31"/>
      <c r="T505" s="71"/>
    </row>
    <row r="506" spans="1:45" s="5" customFormat="1">
      <c r="B506" s="160"/>
      <c r="C506" s="160"/>
      <c r="D506" s="160"/>
      <c r="E506" s="160"/>
      <c r="F506" s="160"/>
      <c r="G506" s="160"/>
      <c r="N506" s="31"/>
      <c r="R506" s="31"/>
      <c r="T506" s="71"/>
    </row>
    <row r="507" spans="1:45" s="5" customFormat="1">
      <c r="B507" s="160"/>
      <c r="C507" s="160"/>
      <c r="D507" s="160"/>
      <c r="E507" s="160"/>
      <c r="F507" s="160"/>
      <c r="G507" s="160"/>
      <c r="N507" s="31"/>
      <c r="R507" s="31"/>
      <c r="T507" s="71"/>
    </row>
    <row r="508" spans="1:45" s="5" customFormat="1">
      <c r="B508" s="160"/>
      <c r="C508" s="160"/>
      <c r="D508" s="160"/>
      <c r="E508" s="160"/>
      <c r="F508" s="160"/>
      <c r="G508" s="160"/>
      <c r="N508" s="31"/>
      <c r="R508" s="31"/>
      <c r="T508" s="71"/>
    </row>
    <row r="509" spans="1:45" s="5" customFormat="1">
      <c r="B509" s="160"/>
      <c r="C509" s="160"/>
      <c r="D509" s="160"/>
      <c r="E509" s="160"/>
      <c r="F509" s="160"/>
      <c r="G509" s="160"/>
      <c r="N509" s="31"/>
      <c r="R509" s="31"/>
      <c r="T509" s="71"/>
    </row>
    <row r="510" spans="1:45" s="5" customFormat="1">
      <c r="B510" s="160"/>
      <c r="C510" s="160"/>
      <c r="D510" s="160"/>
      <c r="E510" s="160"/>
      <c r="F510" s="160"/>
      <c r="G510" s="160"/>
      <c r="N510" s="31"/>
      <c r="R510" s="31"/>
      <c r="T510" s="71"/>
    </row>
    <row r="511" spans="1:45" s="5" customFormat="1">
      <c r="B511" s="160"/>
      <c r="C511" s="160"/>
      <c r="D511" s="160"/>
      <c r="E511" s="160"/>
      <c r="F511" s="160"/>
      <c r="G511" s="160"/>
      <c r="N511" s="31"/>
      <c r="R511" s="31"/>
      <c r="T511" s="71"/>
    </row>
    <row r="512" spans="1:45" s="5" customFormat="1">
      <c r="B512" s="160"/>
      <c r="C512" s="160"/>
      <c r="D512" s="160"/>
      <c r="E512" s="160"/>
      <c r="F512" s="160"/>
      <c r="G512" s="160"/>
      <c r="N512" s="31"/>
      <c r="R512" s="31"/>
      <c r="T512" s="71"/>
    </row>
    <row r="513" spans="2:20" s="5" customFormat="1">
      <c r="B513" s="160"/>
      <c r="C513" s="160"/>
      <c r="D513" s="160"/>
      <c r="E513" s="160"/>
      <c r="F513" s="160"/>
      <c r="G513" s="160"/>
      <c r="N513" s="31"/>
      <c r="R513" s="31"/>
      <c r="T513" s="71"/>
    </row>
    <row r="514" spans="2:20" s="5" customFormat="1">
      <c r="B514" s="160"/>
      <c r="C514" s="160"/>
      <c r="D514" s="160"/>
      <c r="E514" s="160"/>
      <c r="F514" s="160"/>
      <c r="G514" s="160"/>
      <c r="N514" s="31"/>
      <c r="R514" s="31"/>
      <c r="T514" s="71"/>
    </row>
    <row r="515" spans="2:20" s="5" customFormat="1">
      <c r="B515" s="160"/>
      <c r="C515" s="160"/>
      <c r="D515" s="160"/>
      <c r="E515" s="160"/>
      <c r="F515" s="160"/>
      <c r="G515" s="160"/>
      <c r="N515" s="31"/>
      <c r="R515" s="31"/>
      <c r="T515" s="71"/>
    </row>
    <row r="516" spans="2:20" s="5" customFormat="1">
      <c r="B516" s="160"/>
      <c r="C516" s="160"/>
      <c r="D516" s="160"/>
      <c r="E516" s="160"/>
      <c r="F516" s="160"/>
      <c r="G516" s="160"/>
      <c r="N516" s="31"/>
      <c r="R516" s="31"/>
      <c r="T516" s="71"/>
    </row>
    <row r="517" spans="2:20" s="5" customFormat="1">
      <c r="B517" s="160"/>
      <c r="C517" s="160"/>
      <c r="D517" s="160"/>
      <c r="E517" s="160"/>
      <c r="F517" s="160"/>
      <c r="G517" s="160"/>
      <c r="N517" s="31"/>
      <c r="R517" s="31"/>
      <c r="T517" s="71"/>
    </row>
    <row r="518" spans="2:20" s="5" customFormat="1">
      <c r="B518" s="160"/>
      <c r="C518" s="160"/>
      <c r="D518" s="160"/>
      <c r="E518" s="160"/>
      <c r="F518" s="160"/>
      <c r="G518" s="160"/>
      <c r="N518" s="31"/>
      <c r="R518" s="31"/>
      <c r="T518" s="71"/>
    </row>
    <row r="519" spans="2:20" s="5" customFormat="1">
      <c r="B519" s="160"/>
      <c r="C519" s="160"/>
      <c r="D519" s="160"/>
      <c r="E519" s="160"/>
      <c r="F519" s="160"/>
      <c r="G519" s="160"/>
      <c r="N519" s="31"/>
      <c r="R519" s="31"/>
      <c r="T519" s="71"/>
    </row>
    <row r="520" spans="2:20" s="5" customFormat="1">
      <c r="B520" s="160"/>
      <c r="C520" s="160"/>
      <c r="D520" s="160"/>
      <c r="E520" s="160"/>
      <c r="F520" s="160"/>
      <c r="G520" s="160"/>
      <c r="N520" s="31"/>
      <c r="R520" s="31"/>
      <c r="T520" s="71"/>
    </row>
    <row r="521" spans="2:20" s="5" customFormat="1">
      <c r="B521" s="160"/>
      <c r="C521" s="160"/>
      <c r="D521" s="160"/>
      <c r="E521" s="160"/>
      <c r="F521" s="160"/>
      <c r="G521" s="160"/>
      <c r="N521" s="31"/>
      <c r="R521" s="31"/>
      <c r="T521" s="71"/>
    </row>
    <row r="522" spans="2:20" s="5" customFormat="1">
      <c r="B522" s="160"/>
      <c r="C522" s="160"/>
      <c r="D522" s="160"/>
      <c r="E522" s="160"/>
      <c r="F522" s="160"/>
      <c r="G522" s="160"/>
      <c r="N522" s="31"/>
      <c r="R522" s="31"/>
      <c r="T522" s="71"/>
    </row>
    <row r="523" spans="2:20" s="5" customFormat="1">
      <c r="B523" s="160"/>
      <c r="C523" s="160"/>
      <c r="D523" s="160"/>
      <c r="E523" s="160"/>
      <c r="F523" s="160"/>
      <c r="G523" s="160"/>
      <c r="N523" s="31"/>
      <c r="R523" s="31"/>
      <c r="T523" s="71"/>
    </row>
    <row r="524" spans="2:20" s="5" customFormat="1">
      <c r="B524" s="160"/>
      <c r="C524" s="160"/>
      <c r="D524" s="160"/>
      <c r="E524" s="160"/>
      <c r="F524" s="160"/>
      <c r="G524" s="160"/>
      <c r="N524" s="31"/>
      <c r="R524" s="31"/>
      <c r="T524" s="71"/>
    </row>
    <row r="525" spans="2:20" s="5" customFormat="1">
      <c r="B525" s="160"/>
      <c r="C525" s="160"/>
      <c r="D525" s="160"/>
      <c r="E525" s="160"/>
      <c r="F525" s="160"/>
      <c r="G525" s="160"/>
      <c r="N525" s="31"/>
      <c r="R525" s="31"/>
      <c r="T525" s="71"/>
    </row>
    <row r="526" spans="2:20" s="5" customFormat="1">
      <c r="B526" s="160"/>
      <c r="C526" s="160"/>
      <c r="D526" s="160"/>
      <c r="E526" s="160"/>
      <c r="F526" s="160"/>
      <c r="G526" s="160"/>
      <c r="N526" s="31"/>
      <c r="R526" s="31"/>
      <c r="T526" s="71"/>
    </row>
    <row r="527" spans="2:20" s="5" customFormat="1">
      <c r="B527" s="160"/>
      <c r="C527" s="160"/>
      <c r="D527" s="160"/>
      <c r="E527" s="160"/>
      <c r="F527" s="160"/>
      <c r="G527" s="160"/>
      <c r="N527" s="31"/>
      <c r="R527" s="31"/>
      <c r="T527" s="71"/>
    </row>
    <row r="528" spans="2:20" s="5" customFormat="1">
      <c r="B528" s="160"/>
      <c r="C528" s="160"/>
      <c r="D528" s="160"/>
      <c r="E528" s="160"/>
      <c r="F528" s="160"/>
      <c r="G528" s="160"/>
      <c r="N528" s="31"/>
      <c r="R528" s="31"/>
      <c r="T528" s="71"/>
    </row>
    <row r="529" spans="2:20" s="5" customFormat="1">
      <c r="B529" s="160"/>
      <c r="C529" s="160"/>
      <c r="D529" s="160"/>
      <c r="E529" s="160"/>
      <c r="F529" s="160"/>
      <c r="G529" s="160"/>
      <c r="N529" s="31"/>
      <c r="R529" s="31"/>
      <c r="T529" s="71"/>
    </row>
    <row r="530" spans="2:20" s="5" customFormat="1">
      <c r="B530" s="160"/>
      <c r="C530" s="160"/>
      <c r="D530" s="160"/>
      <c r="E530" s="160"/>
      <c r="F530" s="160"/>
      <c r="G530" s="160"/>
      <c r="N530" s="31"/>
      <c r="R530" s="31"/>
      <c r="T530" s="71"/>
    </row>
    <row r="531" spans="2:20" s="5" customFormat="1">
      <c r="B531" s="160"/>
      <c r="C531" s="160"/>
      <c r="D531" s="160"/>
      <c r="E531" s="160"/>
      <c r="F531" s="160"/>
      <c r="G531" s="160"/>
      <c r="N531" s="31"/>
      <c r="R531" s="31"/>
      <c r="T531" s="71"/>
    </row>
    <row r="532" spans="2:20" s="5" customFormat="1">
      <c r="B532" s="160"/>
      <c r="C532" s="160"/>
      <c r="D532" s="160"/>
      <c r="E532" s="160"/>
      <c r="F532" s="160"/>
      <c r="G532" s="160"/>
      <c r="N532" s="31"/>
      <c r="R532" s="31"/>
      <c r="T532" s="71"/>
    </row>
    <row r="533" spans="2:20" s="5" customFormat="1">
      <c r="B533" s="160"/>
      <c r="C533" s="160"/>
      <c r="D533" s="160"/>
      <c r="E533" s="160"/>
      <c r="F533" s="160"/>
      <c r="G533" s="160"/>
      <c r="N533" s="31"/>
      <c r="R533" s="31"/>
      <c r="T533" s="71"/>
    </row>
    <row r="534" spans="2:20" s="5" customFormat="1">
      <c r="B534" s="160"/>
      <c r="C534" s="160"/>
      <c r="D534" s="160"/>
      <c r="E534" s="160"/>
      <c r="F534" s="160"/>
      <c r="G534" s="160"/>
      <c r="N534" s="31"/>
      <c r="R534" s="31"/>
      <c r="T534" s="71"/>
    </row>
    <row r="535" spans="2:20" s="5" customFormat="1">
      <c r="B535" s="160"/>
      <c r="C535" s="160"/>
      <c r="D535" s="160"/>
      <c r="E535" s="160"/>
      <c r="F535" s="160"/>
      <c r="G535" s="160"/>
      <c r="N535" s="31"/>
      <c r="R535" s="31"/>
      <c r="T535" s="71"/>
    </row>
    <row r="536" spans="2:20" s="5" customFormat="1">
      <c r="B536" s="160"/>
      <c r="C536" s="160"/>
      <c r="D536" s="160"/>
      <c r="E536" s="160"/>
      <c r="F536" s="160"/>
      <c r="G536" s="160"/>
      <c r="N536" s="31"/>
      <c r="R536" s="31"/>
      <c r="T536" s="71"/>
    </row>
    <row r="537" spans="2:20" s="5" customFormat="1">
      <c r="B537" s="160"/>
      <c r="C537" s="160"/>
      <c r="D537" s="160"/>
      <c r="E537" s="160"/>
      <c r="F537" s="160"/>
      <c r="G537" s="160"/>
      <c r="N537" s="31"/>
      <c r="R537" s="31"/>
      <c r="T537" s="71"/>
    </row>
    <row r="538" spans="2:20" s="5" customFormat="1">
      <c r="B538" s="160"/>
      <c r="C538" s="160"/>
      <c r="D538" s="160"/>
      <c r="E538" s="160"/>
      <c r="F538" s="160"/>
      <c r="G538" s="160"/>
      <c r="N538" s="31"/>
      <c r="R538" s="31"/>
      <c r="T538" s="71"/>
    </row>
    <row r="539" spans="2:20" s="5" customFormat="1">
      <c r="B539" s="160"/>
      <c r="C539" s="160"/>
      <c r="D539" s="160"/>
      <c r="E539" s="160"/>
      <c r="F539" s="160"/>
      <c r="G539" s="160"/>
      <c r="N539" s="31"/>
      <c r="R539" s="31"/>
      <c r="T539" s="71"/>
    </row>
    <row r="540" spans="2:20" s="5" customFormat="1">
      <c r="B540" s="160"/>
      <c r="C540" s="160"/>
      <c r="D540" s="160"/>
      <c r="E540" s="160"/>
      <c r="F540" s="160"/>
      <c r="G540" s="160"/>
      <c r="N540" s="31"/>
      <c r="R540" s="31"/>
      <c r="T540" s="71"/>
    </row>
    <row r="541" spans="2:20" s="5" customFormat="1">
      <c r="B541" s="160"/>
      <c r="C541" s="160"/>
      <c r="D541" s="160"/>
      <c r="E541" s="160"/>
      <c r="F541" s="160"/>
      <c r="G541" s="160"/>
      <c r="N541" s="31"/>
      <c r="R541" s="31"/>
      <c r="T541" s="71"/>
    </row>
    <row r="542" spans="2:20" s="5" customFormat="1">
      <c r="B542" s="160"/>
      <c r="C542" s="160"/>
      <c r="D542" s="160"/>
      <c r="E542" s="160"/>
      <c r="F542" s="160"/>
      <c r="G542" s="160"/>
      <c r="N542" s="31"/>
      <c r="R542" s="31"/>
      <c r="T542" s="71"/>
    </row>
    <row r="543" spans="2:20" s="5" customFormat="1">
      <c r="B543" s="160"/>
      <c r="C543" s="160"/>
      <c r="D543" s="160"/>
      <c r="E543" s="160"/>
      <c r="F543" s="160"/>
      <c r="G543" s="160"/>
      <c r="N543" s="31"/>
      <c r="R543" s="31"/>
      <c r="T543" s="71"/>
    </row>
    <row r="544" spans="2:20" s="5" customFormat="1">
      <c r="B544" s="160"/>
      <c r="C544" s="160"/>
      <c r="D544" s="160"/>
      <c r="E544" s="160"/>
      <c r="F544" s="160"/>
      <c r="G544" s="160"/>
      <c r="N544" s="31"/>
      <c r="R544" s="31"/>
      <c r="T544" s="71"/>
    </row>
    <row r="545" spans="2:20" s="5" customFormat="1">
      <c r="B545" s="160"/>
      <c r="C545" s="160"/>
      <c r="D545" s="160"/>
      <c r="E545" s="160"/>
      <c r="F545" s="160"/>
      <c r="G545" s="160"/>
      <c r="N545" s="31"/>
      <c r="R545" s="31"/>
      <c r="T545" s="71"/>
    </row>
    <row r="546" spans="2:20" s="5" customFormat="1">
      <c r="B546" s="160"/>
      <c r="C546" s="160"/>
      <c r="D546" s="160"/>
      <c r="E546" s="160"/>
      <c r="F546" s="160"/>
      <c r="G546" s="160"/>
      <c r="N546" s="31"/>
      <c r="R546" s="31"/>
      <c r="T546" s="71"/>
    </row>
    <row r="547" spans="2:20" s="5" customFormat="1">
      <c r="B547" s="160"/>
      <c r="C547" s="160"/>
      <c r="D547" s="160"/>
      <c r="E547" s="160"/>
      <c r="F547" s="160"/>
      <c r="G547" s="160"/>
      <c r="N547" s="31"/>
      <c r="R547" s="31"/>
      <c r="T547" s="71"/>
    </row>
    <row r="548" spans="2:20" s="5" customFormat="1">
      <c r="B548" s="160"/>
      <c r="C548" s="160"/>
      <c r="D548" s="160"/>
      <c r="E548" s="160"/>
      <c r="F548" s="160"/>
      <c r="G548" s="160"/>
      <c r="N548" s="31"/>
      <c r="R548" s="31"/>
      <c r="T548" s="71"/>
    </row>
    <row r="549" spans="2:20" s="5" customFormat="1">
      <c r="B549" s="160"/>
      <c r="C549" s="160"/>
      <c r="D549" s="160"/>
      <c r="E549" s="160"/>
      <c r="F549" s="160"/>
      <c r="G549" s="160"/>
      <c r="N549" s="31"/>
      <c r="R549" s="31"/>
      <c r="T549" s="71"/>
    </row>
    <row r="550" spans="2:20" s="5" customFormat="1">
      <c r="B550" s="160"/>
      <c r="C550" s="160"/>
      <c r="D550" s="160"/>
      <c r="E550" s="160"/>
      <c r="F550" s="160"/>
      <c r="G550" s="160"/>
      <c r="N550" s="31"/>
      <c r="R550" s="31"/>
      <c r="T550" s="71"/>
    </row>
    <row r="551" spans="2:20" s="5" customFormat="1">
      <c r="B551" s="160"/>
      <c r="C551" s="160"/>
      <c r="D551" s="160"/>
      <c r="E551" s="160"/>
      <c r="F551" s="160"/>
      <c r="G551" s="160"/>
      <c r="N551" s="31"/>
      <c r="R551" s="31"/>
      <c r="T551" s="71"/>
    </row>
    <row r="552" spans="2:20" s="5" customFormat="1">
      <c r="B552" s="160"/>
      <c r="C552" s="160"/>
      <c r="D552" s="160"/>
      <c r="E552" s="160"/>
      <c r="F552" s="160"/>
      <c r="G552" s="160"/>
      <c r="N552" s="31"/>
      <c r="R552" s="31"/>
      <c r="T552" s="71"/>
    </row>
    <row r="553" spans="2:20" s="5" customFormat="1">
      <c r="B553" s="160"/>
      <c r="C553" s="160"/>
      <c r="D553" s="160"/>
      <c r="E553" s="160"/>
      <c r="F553" s="160"/>
      <c r="G553" s="160"/>
      <c r="N553" s="31"/>
      <c r="R553" s="31"/>
      <c r="T553" s="71"/>
    </row>
    <row r="554" spans="2:20" s="5" customFormat="1">
      <c r="B554" s="160"/>
      <c r="C554" s="160"/>
      <c r="D554" s="160"/>
      <c r="E554" s="160"/>
      <c r="F554" s="160"/>
      <c r="G554" s="160"/>
      <c r="N554" s="31"/>
      <c r="R554" s="31"/>
      <c r="T554" s="71"/>
    </row>
    <row r="555" spans="2:20" s="5" customFormat="1">
      <c r="B555" s="160"/>
      <c r="C555" s="160"/>
      <c r="D555" s="160"/>
      <c r="E555" s="160"/>
      <c r="F555" s="160"/>
      <c r="G555" s="160"/>
      <c r="N555" s="31"/>
      <c r="R555" s="31"/>
      <c r="T555" s="71"/>
    </row>
    <row r="556" spans="2:20" s="5" customFormat="1">
      <c r="B556" s="160"/>
      <c r="C556" s="160"/>
      <c r="D556" s="160"/>
      <c r="E556" s="160"/>
      <c r="F556" s="160"/>
      <c r="G556" s="160"/>
      <c r="N556" s="31"/>
      <c r="R556" s="31"/>
      <c r="T556" s="71"/>
    </row>
    <row r="557" spans="2:20" s="5" customFormat="1">
      <c r="B557" s="160"/>
      <c r="C557" s="160"/>
      <c r="D557" s="160"/>
      <c r="E557" s="160"/>
      <c r="F557" s="160"/>
      <c r="G557" s="160"/>
      <c r="N557" s="31"/>
      <c r="R557" s="31"/>
      <c r="T557" s="71"/>
    </row>
    <row r="558" spans="2:20" s="5" customFormat="1">
      <c r="B558" s="160"/>
      <c r="C558" s="160"/>
      <c r="D558" s="160"/>
      <c r="E558" s="160"/>
      <c r="F558" s="160"/>
      <c r="G558" s="160"/>
      <c r="N558" s="31"/>
      <c r="R558" s="31"/>
      <c r="T558" s="71"/>
    </row>
    <row r="559" spans="2:20" s="5" customFormat="1">
      <c r="B559" s="160"/>
      <c r="C559" s="160"/>
      <c r="D559" s="160"/>
      <c r="E559" s="160"/>
      <c r="F559" s="160"/>
      <c r="G559" s="160"/>
      <c r="N559" s="31"/>
      <c r="R559" s="31"/>
      <c r="T559" s="71"/>
    </row>
    <row r="560" spans="2:20" s="5" customFormat="1">
      <c r="B560" s="160"/>
      <c r="C560" s="160"/>
      <c r="D560" s="160"/>
      <c r="E560" s="160"/>
      <c r="F560" s="160"/>
      <c r="G560" s="160"/>
      <c r="N560" s="31"/>
      <c r="R560" s="31"/>
      <c r="T560" s="71"/>
    </row>
    <row r="561" spans="2:20" s="5" customFormat="1">
      <c r="B561" s="160"/>
      <c r="C561" s="160"/>
      <c r="D561" s="160"/>
      <c r="E561" s="160"/>
      <c r="F561" s="160"/>
      <c r="G561" s="160"/>
      <c r="N561" s="31"/>
      <c r="R561" s="31"/>
      <c r="T561" s="71"/>
    </row>
    <row r="562" spans="2:20" s="5" customFormat="1">
      <c r="B562" s="160"/>
      <c r="C562" s="160"/>
      <c r="D562" s="160"/>
      <c r="E562" s="160"/>
      <c r="F562" s="160"/>
      <c r="G562" s="160"/>
      <c r="N562" s="31"/>
      <c r="R562" s="31"/>
      <c r="T562" s="71"/>
    </row>
    <row r="563" spans="2:20" s="5" customFormat="1">
      <c r="B563" s="160"/>
      <c r="C563" s="160"/>
      <c r="D563" s="160"/>
      <c r="E563" s="160"/>
      <c r="F563" s="160"/>
      <c r="G563" s="160"/>
      <c r="N563" s="31"/>
      <c r="R563" s="31"/>
      <c r="T563" s="71"/>
    </row>
    <row r="564" spans="2:20" s="5" customFormat="1">
      <c r="B564" s="160"/>
      <c r="C564" s="160"/>
      <c r="D564" s="160"/>
      <c r="E564" s="160"/>
      <c r="F564" s="160"/>
      <c r="G564" s="160"/>
      <c r="N564" s="31"/>
      <c r="R564" s="31"/>
      <c r="T564" s="71"/>
    </row>
    <row r="565" spans="2:20" s="5" customFormat="1">
      <c r="B565" s="160"/>
      <c r="C565" s="160"/>
      <c r="D565" s="160"/>
      <c r="E565" s="160"/>
      <c r="F565" s="160"/>
      <c r="G565" s="160"/>
      <c r="N565" s="31"/>
      <c r="R565" s="31"/>
      <c r="T565" s="71"/>
    </row>
    <row r="566" spans="2:20" s="5" customFormat="1">
      <c r="B566" s="160"/>
      <c r="C566" s="160"/>
      <c r="D566" s="160"/>
      <c r="E566" s="160"/>
      <c r="F566" s="160"/>
      <c r="G566" s="160"/>
      <c r="N566" s="31"/>
      <c r="R566" s="31"/>
      <c r="T566" s="71"/>
    </row>
    <row r="567" spans="2:20" s="5" customFormat="1">
      <c r="B567" s="160"/>
      <c r="C567" s="160"/>
      <c r="D567" s="160"/>
      <c r="E567" s="160"/>
      <c r="F567" s="160"/>
      <c r="G567" s="160"/>
      <c r="N567" s="31"/>
      <c r="R567" s="31"/>
      <c r="T567" s="71"/>
    </row>
    <row r="568" spans="2:20" s="5" customFormat="1">
      <c r="B568" s="160"/>
      <c r="C568" s="160"/>
      <c r="D568" s="160"/>
      <c r="E568" s="160"/>
      <c r="F568" s="160"/>
      <c r="G568" s="160"/>
      <c r="N568" s="31"/>
      <c r="R568" s="31"/>
      <c r="T568" s="71"/>
    </row>
    <row r="569" spans="2:20" s="5" customFormat="1">
      <c r="B569" s="160"/>
      <c r="C569" s="160"/>
      <c r="D569" s="160"/>
      <c r="E569" s="160"/>
      <c r="F569" s="160"/>
      <c r="G569" s="160"/>
      <c r="N569" s="31"/>
      <c r="R569" s="31"/>
      <c r="T569" s="71"/>
    </row>
    <row r="570" spans="2:20" s="5" customFormat="1">
      <c r="B570" s="160"/>
      <c r="C570" s="160"/>
      <c r="D570" s="160"/>
      <c r="E570" s="160"/>
      <c r="F570" s="160"/>
      <c r="G570" s="160"/>
      <c r="N570" s="31"/>
      <c r="R570" s="31"/>
      <c r="T570" s="71"/>
    </row>
    <row r="571" spans="2:20" s="5" customFormat="1">
      <c r="B571" s="160"/>
      <c r="C571" s="160"/>
      <c r="D571" s="160"/>
      <c r="E571" s="160"/>
      <c r="F571" s="160"/>
      <c r="G571" s="160"/>
      <c r="N571" s="31"/>
      <c r="R571" s="31"/>
      <c r="T571" s="71"/>
    </row>
    <row r="572" spans="2:20" s="5" customFormat="1">
      <c r="B572" s="160"/>
      <c r="C572" s="160"/>
      <c r="D572" s="160"/>
      <c r="E572" s="160"/>
      <c r="F572" s="160"/>
      <c r="G572" s="160"/>
      <c r="N572" s="31"/>
      <c r="R572" s="31"/>
      <c r="T572" s="71"/>
    </row>
    <row r="573" spans="2:20" s="5" customFormat="1">
      <c r="B573" s="160"/>
      <c r="C573" s="160"/>
      <c r="D573" s="160"/>
      <c r="E573" s="160"/>
      <c r="F573" s="160"/>
      <c r="G573" s="160"/>
      <c r="N573" s="31"/>
      <c r="R573" s="31"/>
      <c r="T573" s="71"/>
    </row>
    <row r="574" spans="2:20" s="5" customFormat="1">
      <c r="B574" s="160"/>
      <c r="C574" s="160"/>
      <c r="D574" s="160"/>
      <c r="E574" s="160"/>
      <c r="F574" s="160"/>
      <c r="G574" s="160"/>
      <c r="N574" s="31"/>
      <c r="R574" s="31"/>
      <c r="T574" s="71"/>
    </row>
    <row r="575" spans="2:20" s="5" customFormat="1">
      <c r="B575" s="160"/>
      <c r="C575" s="160"/>
      <c r="D575" s="160"/>
      <c r="E575" s="160"/>
      <c r="F575" s="160"/>
      <c r="G575" s="160"/>
      <c r="N575" s="31"/>
      <c r="R575" s="31"/>
      <c r="T575" s="71"/>
    </row>
    <row r="576" spans="2:20" s="5" customFormat="1">
      <c r="B576" s="160"/>
      <c r="C576" s="160"/>
      <c r="D576" s="160"/>
      <c r="E576" s="160"/>
      <c r="F576" s="160"/>
      <c r="G576" s="160"/>
      <c r="N576" s="31"/>
      <c r="R576" s="31"/>
      <c r="T576" s="71"/>
    </row>
    <row r="577" spans="2:20" s="5" customFormat="1">
      <c r="B577" s="160"/>
      <c r="C577" s="160"/>
      <c r="D577" s="160"/>
      <c r="E577" s="160"/>
      <c r="F577" s="160"/>
      <c r="G577" s="160"/>
      <c r="N577" s="31"/>
      <c r="R577" s="31"/>
      <c r="T577" s="71"/>
    </row>
    <row r="578" spans="2:20" s="5" customFormat="1">
      <c r="B578" s="160"/>
      <c r="C578" s="160"/>
      <c r="D578" s="160"/>
      <c r="E578" s="160"/>
      <c r="F578" s="160"/>
      <c r="G578" s="160"/>
      <c r="N578" s="31"/>
      <c r="R578" s="31"/>
      <c r="T578" s="71"/>
    </row>
    <row r="579" spans="2:20" s="5" customFormat="1">
      <c r="B579" s="160"/>
      <c r="C579" s="160"/>
      <c r="D579" s="160"/>
      <c r="E579" s="160"/>
      <c r="F579" s="160"/>
      <c r="G579" s="160"/>
      <c r="N579" s="31"/>
      <c r="R579" s="31"/>
      <c r="T579" s="71"/>
    </row>
    <row r="580" spans="2:20" s="5" customFormat="1">
      <c r="B580" s="160"/>
      <c r="C580" s="160"/>
      <c r="D580" s="160"/>
      <c r="E580" s="160"/>
      <c r="F580" s="160"/>
      <c r="G580" s="160"/>
      <c r="N580" s="31"/>
      <c r="R580" s="31"/>
      <c r="T580" s="71"/>
    </row>
    <row r="581" spans="2:20" s="5" customFormat="1">
      <c r="B581" s="160"/>
      <c r="C581" s="160"/>
      <c r="D581" s="160"/>
      <c r="E581" s="160"/>
      <c r="F581" s="160"/>
      <c r="G581" s="160"/>
      <c r="N581" s="31"/>
      <c r="R581" s="31"/>
      <c r="T581" s="71"/>
    </row>
    <row r="582" spans="2:20" s="5" customFormat="1">
      <c r="B582" s="160"/>
      <c r="C582" s="160"/>
      <c r="D582" s="160"/>
      <c r="E582" s="160"/>
      <c r="F582" s="160"/>
      <c r="G582" s="160"/>
      <c r="N582" s="31"/>
      <c r="R582" s="31"/>
      <c r="T582" s="71"/>
    </row>
    <row r="583" spans="2:20" s="5" customFormat="1">
      <c r="B583" s="160"/>
      <c r="C583" s="160"/>
      <c r="D583" s="160"/>
      <c r="E583" s="160"/>
      <c r="F583" s="160"/>
      <c r="G583" s="160"/>
      <c r="N583" s="31"/>
      <c r="R583" s="31"/>
      <c r="T583" s="71"/>
    </row>
    <row r="584" spans="2:20" s="5" customFormat="1">
      <c r="B584" s="160"/>
      <c r="C584" s="160"/>
      <c r="D584" s="160"/>
      <c r="E584" s="160"/>
      <c r="F584" s="160"/>
      <c r="G584" s="160"/>
      <c r="N584" s="31"/>
      <c r="R584" s="31"/>
      <c r="T584" s="71"/>
    </row>
    <row r="585" spans="2:20" s="5" customFormat="1">
      <c r="B585" s="160"/>
      <c r="C585" s="160"/>
      <c r="D585" s="160"/>
      <c r="E585" s="160"/>
      <c r="F585" s="160"/>
      <c r="G585" s="160"/>
      <c r="N585" s="31"/>
      <c r="R585" s="31"/>
      <c r="T585" s="71"/>
    </row>
    <row r="586" spans="2:20" s="5" customFormat="1">
      <c r="B586" s="160"/>
      <c r="C586" s="160"/>
      <c r="D586" s="160"/>
      <c r="E586" s="160"/>
      <c r="F586" s="160"/>
      <c r="G586" s="160"/>
      <c r="N586" s="31"/>
      <c r="R586" s="31"/>
      <c r="T586" s="71"/>
    </row>
    <row r="587" spans="2:20" s="5" customFormat="1">
      <c r="B587" s="160"/>
      <c r="C587" s="160"/>
      <c r="D587" s="160"/>
      <c r="E587" s="160"/>
      <c r="F587" s="160"/>
      <c r="G587" s="160"/>
      <c r="N587" s="31"/>
      <c r="R587" s="31"/>
      <c r="T587" s="71"/>
    </row>
    <row r="588" spans="2:20" s="5" customFormat="1">
      <c r="B588" s="160"/>
      <c r="C588" s="160"/>
      <c r="D588" s="160"/>
      <c r="E588" s="160"/>
      <c r="F588" s="160"/>
      <c r="G588" s="160"/>
      <c r="N588" s="31"/>
      <c r="R588" s="31"/>
      <c r="T588" s="71"/>
    </row>
    <row r="589" spans="2:20" s="5" customFormat="1">
      <c r="B589" s="160"/>
      <c r="C589" s="160"/>
      <c r="D589" s="160"/>
      <c r="E589" s="160"/>
      <c r="F589" s="160"/>
      <c r="G589" s="160"/>
      <c r="N589" s="31"/>
      <c r="R589" s="31"/>
      <c r="T589" s="71"/>
    </row>
    <row r="590" spans="2:20" s="5" customFormat="1">
      <c r="B590" s="160"/>
      <c r="C590" s="160"/>
      <c r="D590" s="160"/>
      <c r="E590" s="160"/>
      <c r="F590" s="160"/>
      <c r="G590" s="160"/>
      <c r="N590" s="31"/>
      <c r="R590" s="31"/>
      <c r="T590" s="71"/>
    </row>
    <row r="591" spans="2:20" s="5" customFormat="1">
      <c r="B591" s="160"/>
      <c r="C591" s="160"/>
      <c r="D591" s="160"/>
      <c r="E591" s="160"/>
      <c r="F591" s="160"/>
      <c r="G591" s="160"/>
      <c r="N591" s="31"/>
      <c r="R591" s="31"/>
      <c r="T591" s="71"/>
    </row>
    <row r="592" spans="2:20" s="5" customFormat="1">
      <c r="B592" s="160"/>
      <c r="C592" s="160"/>
      <c r="D592" s="160"/>
      <c r="E592" s="160"/>
      <c r="F592" s="160"/>
      <c r="G592" s="160"/>
      <c r="N592" s="31"/>
      <c r="R592" s="31"/>
      <c r="T592" s="71"/>
    </row>
    <row r="593" spans="2:20" s="5" customFormat="1">
      <c r="B593" s="160"/>
      <c r="C593" s="160"/>
      <c r="D593" s="160"/>
      <c r="E593" s="160"/>
      <c r="F593" s="160"/>
      <c r="G593" s="160"/>
      <c r="N593" s="31"/>
      <c r="R593" s="31"/>
      <c r="T593" s="71"/>
    </row>
    <row r="594" spans="2:20" s="5" customFormat="1">
      <c r="B594" s="160"/>
      <c r="C594" s="160"/>
      <c r="D594" s="160"/>
      <c r="E594" s="160"/>
      <c r="F594" s="160"/>
      <c r="G594" s="160"/>
      <c r="N594" s="31"/>
      <c r="R594" s="31"/>
      <c r="T594" s="71"/>
    </row>
    <row r="595" spans="2:20" s="5" customFormat="1">
      <c r="B595" s="160"/>
      <c r="C595" s="160"/>
      <c r="D595" s="160"/>
      <c r="E595" s="160"/>
      <c r="F595" s="160"/>
      <c r="G595" s="160"/>
      <c r="N595" s="31"/>
      <c r="R595" s="31"/>
      <c r="T595" s="71"/>
    </row>
    <row r="596" spans="2:20" s="5" customFormat="1">
      <c r="B596" s="160"/>
      <c r="C596" s="160"/>
      <c r="D596" s="160"/>
      <c r="E596" s="160"/>
      <c r="F596" s="160"/>
      <c r="G596" s="160"/>
      <c r="N596" s="31"/>
      <c r="R596" s="31"/>
      <c r="T596" s="71"/>
    </row>
    <row r="597" spans="2:20" s="5" customFormat="1">
      <c r="B597" s="160"/>
      <c r="C597" s="160"/>
      <c r="D597" s="160"/>
      <c r="E597" s="160"/>
      <c r="F597" s="160"/>
      <c r="G597" s="160"/>
      <c r="N597" s="31"/>
      <c r="R597" s="31"/>
      <c r="T597" s="71"/>
    </row>
    <row r="598" spans="2:20" s="5" customFormat="1">
      <c r="B598" s="160"/>
      <c r="C598" s="160"/>
      <c r="D598" s="160"/>
      <c r="E598" s="160"/>
      <c r="F598" s="160"/>
      <c r="G598" s="160"/>
      <c r="N598" s="31"/>
      <c r="R598" s="31"/>
      <c r="T598" s="71"/>
    </row>
    <row r="599" spans="2:20" s="5" customFormat="1">
      <c r="B599" s="160"/>
      <c r="C599" s="160"/>
      <c r="D599" s="160"/>
      <c r="E599" s="160"/>
      <c r="F599" s="160"/>
      <c r="G599" s="160"/>
      <c r="N599" s="31"/>
      <c r="R599" s="31"/>
      <c r="T599" s="71"/>
    </row>
    <row r="600" spans="2:20" s="5" customFormat="1">
      <c r="B600" s="160"/>
      <c r="C600" s="160"/>
      <c r="D600" s="160"/>
      <c r="E600" s="160"/>
      <c r="F600" s="160"/>
      <c r="G600" s="160"/>
      <c r="N600" s="31"/>
      <c r="R600" s="31"/>
      <c r="T600" s="71"/>
    </row>
    <row r="601" spans="2:20" s="5" customFormat="1">
      <c r="B601" s="160"/>
      <c r="C601" s="160"/>
      <c r="D601" s="160"/>
      <c r="E601" s="160"/>
      <c r="F601" s="160"/>
      <c r="G601" s="160"/>
      <c r="N601" s="31"/>
      <c r="R601" s="31"/>
      <c r="T601" s="71"/>
    </row>
    <row r="602" spans="2:20" s="5" customFormat="1">
      <c r="B602" s="160"/>
      <c r="C602" s="160"/>
      <c r="D602" s="160"/>
      <c r="E602" s="160"/>
      <c r="F602" s="160"/>
      <c r="G602" s="160"/>
      <c r="N602" s="31"/>
      <c r="R602" s="31"/>
      <c r="T602" s="71"/>
    </row>
    <row r="603" spans="2:20" s="5" customFormat="1">
      <c r="B603" s="160"/>
      <c r="C603" s="160"/>
      <c r="D603" s="160"/>
      <c r="E603" s="160"/>
      <c r="F603" s="160"/>
      <c r="G603" s="160"/>
      <c r="N603" s="31"/>
      <c r="R603" s="31"/>
      <c r="T603" s="71"/>
    </row>
    <row r="604" spans="2:20" s="5" customFormat="1">
      <c r="B604" s="160"/>
      <c r="C604" s="160"/>
      <c r="D604" s="160"/>
      <c r="E604" s="160"/>
      <c r="F604" s="160"/>
      <c r="G604" s="160"/>
      <c r="N604" s="31"/>
      <c r="R604" s="31"/>
      <c r="T604" s="71"/>
    </row>
    <row r="605" spans="2:20" s="5" customFormat="1">
      <c r="B605" s="160"/>
      <c r="C605" s="160"/>
      <c r="D605" s="160"/>
      <c r="E605" s="160"/>
      <c r="F605" s="160"/>
      <c r="G605" s="160"/>
      <c r="N605" s="31"/>
      <c r="R605" s="31"/>
      <c r="T605" s="71"/>
    </row>
    <row r="606" spans="2:20" s="5" customFormat="1">
      <c r="B606" s="160"/>
      <c r="C606" s="160"/>
      <c r="D606" s="160"/>
      <c r="E606" s="160"/>
      <c r="F606" s="160"/>
      <c r="G606" s="160"/>
      <c r="N606" s="31"/>
      <c r="R606" s="31"/>
      <c r="T606" s="71"/>
    </row>
    <row r="607" spans="2:20" s="5" customFormat="1">
      <c r="B607" s="160"/>
      <c r="C607" s="160"/>
      <c r="D607" s="160"/>
      <c r="E607" s="160"/>
      <c r="F607" s="160"/>
      <c r="G607" s="160"/>
      <c r="N607" s="31"/>
      <c r="R607" s="31"/>
      <c r="T607" s="71"/>
    </row>
    <row r="608" spans="2:20" s="5" customFormat="1">
      <c r="B608" s="160"/>
      <c r="C608" s="160"/>
      <c r="D608" s="160"/>
      <c r="E608" s="160"/>
      <c r="F608" s="160"/>
      <c r="G608" s="160"/>
      <c r="N608" s="31"/>
      <c r="R608" s="31"/>
      <c r="T608" s="71"/>
    </row>
    <row r="609" spans="2:20" s="5" customFormat="1">
      <c r="B609" s="160"/>
      <c r="C609" s="160"/>
      <c r="D609" s="160"/>
      <c r="E609" s="160"/>
      <c r="F609" s="160"/>
      <c r="G609" s="160"/>
      <c r="N609" s="31"/>
      <c r="R609" s="31"/>
      <c r="T609" s="71"/>
    </row>
    <row r="610" spans="2:20" s="5" customFormat="1">
      <c r="B610" s="160"/>
      <c r="C610" s="160"/>
      <c r="D610" s="160"/>
      <c r="E610" s="160"/>
      <c r="F610" s="160"/>
      <c r="G610" s="160"/>
      <c r="N610" s="31"/>
      <c r="R610" s="31"/>
      <c r="T610" s="71"/>
    </row>
    <row r="611" spans="2:20" s="5" customFormat="1">
      <c r="B611" s="160"/>
      <c r="C611" s="160"/>
      <c r="D611" s="160"/>
      <c r="E611" s="160"/>
      <c r="F611" s="160"/>
      <c r="G611" s="160"/>
      <c r="N611" s="31"/>
      <c r="R611" s="31"/>
      <c r="T611" s="71"/>
    </row>
    <row r="612" spans="2:20" s="5" customFormat="1">
      <c r="B612" s="160"/>
      <c r="C612" s="160"/>
      <c r="D612" s="160"/>
      <c r="E612" s="160"/>
      <c r="F612" s="160"/>
      <c r="G612" s="160"/>
      <c r="N612" s="31"/>
      <c r="R612" s="31"/>
      <c r="T612" s="71"/>
    </row>
  </sheetData>
  <sheetProtection algorithmName="SHA-512" hashValue="aVEZYtUYChqd42KzChPDnaNFi1dV1rxayRVigtO9v4xygWvKrumba/j6rie7y2m5sJZxh+sQjX0PzDBMVwtNDQ==" saltValue="0EHKtJDxOPU7H6ox4VZvhQ==" spinCount="100000" sheet="1" objects="1" scenarios="1"/>
  <mergeCells count="185">
    <mergeCell ref="E290:F290"/>
    <mergeCell ref="F291:G291"/>
    <mergeCell ref="E293:F293"/>
    <mergeCell ref="B253:G253"/>
    <mergeCell ref="C208:D208"/>
    <mergeCell ref="F208:G208"/>
    <mergeCell ref="B211:E211"/>
    <mergeCell ref="C212:D212"/>
    <mergeCell ref="C244:D244"/>
    <mergeCell ref="G245:G246"/>
    <mergeCell ref="E246:F246"/>
    <mergeCell ref="C213:D213"/>
    <mergeCell ref="C214:D214"/>
    <mergeCell ref="C215:D215"/>
    <mergeCell ref="C243:D243"/>
    <mergeCell ref="C261:D261"/>
    <mergeCell ref="C262:D262"/>
    <mergeCell ref="C263:D263"/>
    <mergeCell ref="C291:D291"/>
    <mergeCell ref="C292:D292"/>
    <mergeCell ref="B248:E248"/>
    <mergeCell ref="B252:G252"/>
    <mergeCell ref="E242:F242"/>
    <mergeCell ref="F243:G243"/>
    <mergeCell ref="B488:E488"/>
    <mergeCell ref="B492:G492"/>
    <mergeCell ref="B493:G493"/>
    <mergeCell ref="C452:D452"/>
    <mergeCell ref="C453:D453"/>
    <mergeCell ref="C454:D454"/>
    <mergeCell ref="C455:D455"/>
    <mergeCell ref="C483:D483"/>
    <mergeCell ref="C484:D484"/>
    <mergeCell ref="E482:F482"/>
    <mergeCell ref="F483:G483"/>
    <mergeCell ref="E485:F485"/>
    <mergeCell ref="G437:G438"/>
    <mergeCell ref="E438:F438"/>
    <mergeCell ref="B440:E440"/>
    <mergeCell ref="B444:G444"/>
    <mergeCell ref="B445:G445"/>
    <mergeCell ref="C448:D448"/>
    <mergeCell ref="F448:G448"/>
    <mergeCell ref="B451:E451"/>
    <mergeCell ref="G485:G486"/>
    <mergeCell ref="E486:F486"/>
    <mergeCell ref="E437:F437"/>
    <mergeCell ref="C405:D405"/>
    <mergeCell ref="C406:D406"/>
    <mergeCell ref="C407:D407"/>
    <mergeCell ref="C435:D435"/>
    <mergeCell ref="C436:D436"/>
    <mergeCell ref="E434:F434"/>
    <mergeCell ref="F435:G435"/>
    <mergeCell ref="G389:G390"/>
    <mergeCell ref="E390:F390"/>
    <mergeCell ref="B392:E392"/>
    <mergeCell ref="B396:G396"/>
    <mergeCell ref="B397:G397"/>
    <mergeCell ref="C400:D400"/>
    <mergeCell ref="F400:G400"/>
    <mergeCell ref="B403:E403"/>
    <mergeCell ref="C404:D404"/>
    <mergeCell ref="E389:F389"/>
    <mergeCell ref="C357:D357"/>
    <mergeCell ref="C358:D358"/>
    <mergeCell ref="C359:D359"/>
    <mergeCell ref="C387:D387"/>
    <mergeCell ref="C388:D388"/>
    <mergeCell ref="E386:F386"/>
    <mergeCell ref="F387:G387"/>
    <mergeCell ref="G341:G342"/>
    <mergeCell ref="E342:F342"/>
    <mergeCell ref="B344:E344"/>
    <mergeCell ref="B348:G348"/>
    <mergeCell ref="B349:G349"/>
    <mergeCell ref="C352:D352"/>
    <mergeCell ref="F352:G352"/>
    <mergeCell ref="B355:E355"/>
    <mergeCell ref="C356:D356"/>
    <mergeCell ref="E341:F341"/>
    <mergeCell ref="C309:D309"/>
    <mergeCell ref="C310:D310"/>
    <mergeCell ref="C311:D311"/>
    <mergeCell ref="C339:D339"/>
    <mergeCell ref="C340:D340"/>
    <mergeCell ref="E338:F338"/>
    <mergeCell ref="F339:G339"/>
    <mergeCell ref="G293:G294"/>
    <mergeCell ref="E294:F294"/>
    <mergeCell ref="B296:E296"/>
    <mergeCell ref="B300:G300"/>
    <mergeCell ref="B301:G301"/>
    <mergeCell ref="C304:D304"/>
    <mergeCell ref="F304:G304"/>
    <mergeCell ref="B307:E307"/>
    <mergeCell ref="C308:D308"/>
    <mergeCell ref="B497:C497"/>
    <mergeCell ref="B19:E19"/>
    <mergeCell ref="B60:G60"/>
    <mergeCell ref="B61:G61"/>
    <mergeCell ref="C20:D20"/>
    <mergeCell ref="C21:D21"/>
    <mergeCell ref="C22:D22"/>
    <mergeCell ref="C23:D23"/>
    <mergeCell ref="C51:D51"/>
    <mergeCell ref="C52:D52"/>
    <mergeCell ref="C64:D64"/>
    <mergeCell ref="F64:G64"/>
    <mergeCell ref="B67:E67"/>
    <mergeCell ref="C68:D68"/>
    <mergeCell ref="C69:D69"/>
    <mergeCell ref="E54:F54"/>
    <mergeCell ref="G53:G54"/>
    <mergeCell ref="B56:E56"/>
    <mergeCell ref="B104:E104"/>
    <mergeCell ref="C256:D256"/>
    <mergeCell ref="F256:G256"/>
    <mergeCell ref="B259:E259"/>
    <mergeCell ref="C260:D260"/>
    <mergeCell ref="C70:D70"/>
    <mergeCell ref="C71:D71"/>
    <mergeCell ref="C99:D99"/>
    <mergeCell ref="B1:C1"/>
    <mergeCell ref="E6:G6"/>
    <mergeCell ref="E7:G7"/>
    <mergeCell ref="E9:G9"/>
    <mergeCell ref="E8:G8"/>
    <mergeCell ref="F16:G16"/>
    <mergeCell ref="B6:D6"/>
    <mergeCell ref="B7:D7"/>
    <mergeCell ref="C16:D16"/>
    <mergeCell ref="B8:D8"/>
    <mergeCell ref="B9:D9"/>
    <mergeCell ref="B13:E13"/>
    <mergeCell ref="F13:G13"/>
    <mergeCell ref="B11:E11"/>
    <mergeCell ref="F11:G11"/>
    <mergeCell ref="E98:F98"/>
    <mergeCell ref="F51:G51"/>
    <mergeCell ref="E53:F53"/>
    <mergeCell ref="E50:F50"/>
    <mergeCell ref="F99:G99"/>
    <mergeCell ref="G3:G4"/>
    <mergeCell ref="C112:D112"/>
    <mergeCell ref="F112:G112"/>
    <mergeCell ref="B115:E115"/>
    <mergeCell ref="C116:D116"/>
    <mergeCell ref="C117:D117"/>
    <mergeCell ref="B109:G109"/>
    <mergeCell ref="C100:D100"/>
    <mergeCell ref="G101:G102"/>
    <mergeCell ref="E102:F102"/>
    <mergeCell ref="E101:F101"/>
    <mergeCell ref="B108:G108"/>
    <mergeCell ref="C118:D118"/>
    <mergeCell ref="C119:D119"/>
    <mergeCell ref="C147:D147"/>
    <mergeCell ref="E146:F146"/>
    <mergeCell ref="F147:G147"/>
    <mergeCell ref="E149:F149"/>
    <mergeCell ref="B163:E163"/>
    <mergeCell ref="C164:D164"/>
    <mergeCell ref="C165:D165"/>
    <mergeCell ref="E245:F245"/>
    <mergeCell ref="C167:D167"/>
    <mergeCell ref="B152:E152"/>
    <mergeCell ref="B156:G156"/>
    <mergeCell ref="B157:G157"/>
    <mergeCell ref="C160:D160"/>
    <mergeCell ref="F160:G160"/>
    <mergeCell ref="C148:D148"/>
    <mergeCell ref="G149:G150"/>
    <mergeCell ref="B205:G205"/>
    <mergeCell ref="G197:G198"/>
    <mergeCell ref="E198:F198"/>
    <mergeCell ref="B200:E200"/>
    <mergeCell ref="B204:G204"/>
    <mergeCell ref="C195:D195"/>
    <mergeCell ref="C196:D196"/>
    <mergeCell ref="E194:F194"/>
    <mergeCell ref="E150:F150"/>
    <mergeCell ref="C166:D166"/>
    <mergeCell ref="F195:G195"/>
    <mergeCell ref="E197:F197"/>
  </mergeCells>
  <conditionalFormatting sqref="G53">
    <cfRule type="beginsWith" dxfId="428" priority="173" operator="beginsWith" text="ja">
      <formula>LEFT(G53,LEN("ja"))="ja"</formula>
    </cfRule>
    <cfRule type="beginsWith" dxfId="427" priority="174" operator="beginsWith" text="nein">
      <formula>LEFT(G53,LEN("nein"))="nein"</formula>
    </cfRule>
  </conditionalFormatting>
  <conditionalFormatting sqref="G53:G54">
    <cfRule type="containsText" dxfId="426" priority="160" operator="containsText" text="bitte">
      <formula>NOT(ISERROR(SEARCH("bitte",G53)))</formula>
    </cfRule>
  </conditionalFormatting>
  <conditionalFormatting sqref="G101">
    <cfRule type="beginsWith" dxfId="425" priority="26" operator="beginsWith" text="ja">
      <formula>LEFT(G101,LEN("ja"))="ja"</formula>
    </cfRule>
    <cfRule type="beginsWith" dxfId="424" priority="27" operator="beginsWith" text="nein">
      <formula>LEFT(G101,LEN("nein"))="nein"</formula>
    </cfRule>
  </conditionalFormatting>
  <conditionalFormatting sqref="G101:G102">
    <cfRule type="containsText" dxfId="423" priority="25" operator="containsText" text="bitte">
      <formula>NOT(ISERROR(SEARCH("bitte",G101)))</formula>
    </cfRule>
  </conditionalFormatting>
  <conditionalFormatting sqref="G149">
    <cfRule type="beginsWith" dxfId="422" priority="23" operator="beginsWith" text="ja">
      <formula>LEFT(G149,LEN("ja"))="ja"</formula>
    </cfRule>
    <cfRule type="beginsWith" dxfId="421" priority="24" operator="beginsWith" text="nein">
      <formula>LEFT(G149,LEN("nein"))="nein"</formula>
    </cfRule>
  </conditionalFormatting>
  <conditionalFormatting sqref="G149:G150">
    <cfRule type="containsText" dxfId="420" priority="22" operator="containsText" text="bitte">
      <formula>NOT(ISERROR(SEARCH("bitte",G149)))</formula>
    </cfRule>
  </conditionalFormatting>
  <conditionalFormatting sqref="G197">
    <cfRule type="beginsWith" dxfId="419" priority="20" operator="beginsWith" text="ja">
      <formula>LEFT(G197,LEN("ja"))="ja"</formula>
    </cfRule>
    <cfRule type="beginsWith" dxfId="418" priority="21" operator="beginsWith" text="nein">
      <formula>LEFT(G197,LEN("nein"))="nein"</formula>
    </cfRule>
  </conditionalFormatting>
  <conditionalFormatting sqref="G197:G198">
    <cfRule type="containsText" dxfId="417" priority="19" operator="containsText" text="bitte">
      <formula>NOT(ISERROR(SEARCH("bitte",G197)))</formula>
    </cfRule>
  </conditionalFormatting>
  <conditionalFormatting sqref="G245">
    <cfRule type="beginsWith" dxfId="416" priority="17" operator="beginsWith" text="ja">
      <formula>LEFT(G245,LEN("ja"))="ja"</formula>
    </cfRule>
    <cfRule type="beginsWith" dxfId="415" priority="18" operator="beginsWith" text="nein">
      <formula>LEFT(G245,LEN("nein"))="nein"</formula>
    </cfRule>
  </conditionalFormatting>
  <conditionalFormatting sqref="G245:G246">
    <cfRule type="containsText" dxfId="414" priority="16" operator="containsText" text="bitte">
      <formula>NOT(ISERROR(SEARCH("bitte",G245)))</formula>
    </cfRule>
  </conditionalFormatting>
  <conditionalFormatting sqref="G293">
    <cfRule type="beginsWith" dxfId="413" priority="14" operator="beginsWith" text="ja">
      <formula>LEFT(G293,LEN("ja"))="ja"</formula>
    </cfRule>
    <cfRule type="beginsWith" dxfId="412" priority="15" operator="beginsWith" text="nein">
      <formula>LEFT(G293,LEN("nein"))="nein"</formula>
    </cfRule>
  </conditionalFormatting>
  <conditionalFormatting sqref="G293:G294">
    <cfRule type="containsText" dxfId="411" priority="13" operator="containsText" text="bitte">
      <formula>NOT(ISERROR(SEARCH("bitte",G293)))</formula>
    </cfRule>
  </conditionalFormatting>
  <conditionalFormatting sqref="G341">
    <cfRule type="beginsWith" dxfId="410" priority="11" operator="beginsWith" text="ja">
      <formula>LEFT(G341,LEN("ja"))="ja"</formula>
    </cfRule>
    <cfRule type="beginsWith" dxfId="409" priority="12" operator="beginsWith" text="nein">
      <formula>LEFT(G341,LEN("nein"))="nein"</formula>
    </cfRule>
  </conditionalFormatting>
  <conditionalFormatting sqref="G341:G342">
    <cfRule type="containsText" dxfId="408" priority="10" operator="containsText" text="bitte">
      <formula>NOT(ISERROR(SEARCH("bitte",G341)))</formula>
    </cfRule>
  </conditionalFormatting>
  <conditionalFormatting sqref="G389">
    <cfRule type="beginsWith" dxfId="407" priority="8" operator="beginsWith" text="ja">
      <formula>LEFT(G389,LEN("ja"))="ja"</formula>
    </cfRule>
    <cfRule type="beginsWith" dxfId="406" priority="9" operator="beginsWith" text="nein">
      <formula>LEFT(G389,LEN("nein"))="nein"</formula>
    </cfRule>
  </conditionalFormatting>
  <conditionalFormatting sqref="G389:G390">
    <cfRule type="containsText" dxfId="405" priority="7" operator="containsText" text="bitte">
      <formula>NOT(ISERROR(SEARCH("bitte",G389)))</formula>
    </cfRule>
  </conditionalFormatting>
  <conditionalFormatting sqref="G437">
    <cfRule type="beginsWith" dxfId="404" priority="5" operator="beginsWith" text="ja">
      <formula>LEFT(G437,LEN("ja"))="ja"</formula>
    </cfRule>
    <cfRule type="beginsWith" dxfId="403" priority="6" operator="beginsWith" text="nein">
      <formula>LEFT(G437,LEN("nein"))="nein"</formula>
    </cfRule>
  </conditionalFormatting>
  <conditionalFormatting sqref="G437:G438">
    <cfRule type="containsText" dxfId="402" priority="4" operator="containsText" text="bitte">
      <formula>NOT(ISERROR(SEARCH("bitte",G437)))</formula>
    </cfRule>
  </conditionalFormatting>
  <conditionalFormatting sqref="G485">
    <cfRule type="beginsWith" dxfId="401" priority="2" operator="beginsWith" text="ja">
      <formula>LEFT(G485,LEN("ja"))="ja"</formula>
    </cfRule>
    <cfRule type="beginsWith" dxfId="400" priority="3" operator="beginsWith" text="nein">
      <formula>LEFT(G485,LEN("nein"))="nein"</formula>
    </cfRule>
  </conditionalFormatting>
  <conditionalFormatting sqref="G485:G486">
    <cfRule type="containsText" dxfId="399" priority="1" operator="containsText" text="bitte">
      <formula>NOT(ISERROR(SEARCH("bitte",G485)))</formula>
    </cfRule>
  </conditionalFormatting>
  <dataValidations xWindow="645" yWindow="786" count="1">
    <dataValidation type="list" allowBlank="1" showInputMessage="1" showErrorMessage="1" errorTitle="Siehe Dropdownmenu" error="Bitte den Wert aus dem Dropdownmenu der Zelle wählen" sqref="E51 E99 E147 E195 E243 E291 E339 E387 E435 E483" xr:uid="{00000000-0002-0000-0000-000000000000}">
      <formula1>"1,6,10"</formula1>
    </dataValidation>
  </dataValidations>
  <hyperlinks>
    <hyperlink ref="B61" location="sprg238922" display="sprg238922" xr:uid="{00000000-0004-0000-0000-000000000000}"/>
    <hyperlink ref="B109" location="sprg238922" display="sprg238922" xr:uid="{00000000-0004-0000-0000-000001000000}"/>
    <hyperlink ref="B157" location="sprg238922" display="sprg238922" xr:uid="{00000000-0004-0000-0000-000002000000}"/>
    <hyperlink ref="B205" location="sprg238922" display="sprg238922" xr:uid="{00000000-0004-0000-0000-000003000000}"/>
    <hyperlink ref="B253" location="sprg238922" display="sprg238922" xr:uid="{00000000-0004-0000-0000-000004000000}"/>
    <hyperlink ref="B301" location="sprg238922" display="sprg238922" xr:uid="{00000000-0004-0000-0000-000005000000}"/>
    <hyperlink ref="B349" location="sprg238922" display="sprg238922" xr:uid="{00000000-0004-0000-0000-000006000000}"/>
    <hyperlink ref="B397" location="sprg238922" display="sprg238922" xr:uid="{00000000-0004-0000-0000-000007000000}"/>
    <hyperlink ref="B445" location="sprg238922" display="sprg238922" xr:uid="{00000000-0004-0000-0000-000008000000}"/>
    <hyperlink ref="B493" location="sprg238922" display="sprg238922" xr:uid="{00000000-0004-0000-0000-000009000000}"/>
    <hyperlink ref="G3:G4" location="'Erläuterung zur Arbeitshilfe'!A1" display="'Erläuterung zur Arbeitshilfe" xr:uid="{00000000-0004-0000-0000-00000A000000}"/>
  </hyperlinks>
  <pageMargins left="0.7" right="0.7" top="0.75" bottom="0.75" header="0.3" footer="0.3"/>
  <pageSetup paperSize="256" scale="20" orientation="portrait" horizontalDpi="300" verticalDpi="0" r:id="rId1"/>
  <rowBreaks count="10" manualBreakCount="10">
    <brk id="14" max="7" man="1"/>
    <brk id="62" max="7" man="1"/>
    <brk id="110" max="7" man="1"/>
    <brk id="158" max="7" man="1"/>
    <brk id="206" max="7" man="1"/>
    <brk id="254" max="7" man="1"/>
    <brk id="302" max="7" man="1"/>
    <brk id="350" max="7" man="1"/>
    <brk id="398" max="7" man="1"/>
    <brk id="446" max="7" man="1"/>
  </rowBreaks>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AM121"/>
  <sheetViews>
    <sheetView zoomScale="98" zoomScaleNormal="98" workbookViewId="0"/>
  </sheetViews>
  <sheetFormatPr baseColWidth="10" defaultColWidth="8.88671875" defaultRowHeight="14.4"/>
  <cols>
    <col min="1" max="1" width="3.6640625" style="8" customWidth="1"/>
    <col min="2" max="2" width="4.6640625" style="8" customWidth="1"/>
    <col min="3" max="3" width="16.6640625" style="8" customWidth="1"/>
    <col min="4" max="4" width="14.33203125" style="8" customWidth="1"/>
    <col min="5" max="5" width="18.88671875" style="8" customWidth="1"/>
    <col min="6" max="6" width="15.88671875" style="8" customWidth="1"/>
    <col min="7" max="7" width="12.6640625" style="8" customWidth="1"/>
    <col min="8" max="8" width="7.6640625" style="8" customWidth="1"/>
    <col min="9" max="9" width="12.6640625" style="8" customWidth="1"/>
    <col min="10" max="10" width="7.6640625" style="8" customWidth="1"/>
    <col min="11" max="11" width="12.6640625" style="8" customWidth="1"/>
    <col min="12" max="12" width="7.6640625" style="8" customWidth="1"/>
    <col min="13" max="13" width="11.44140625" style="8" customWidth="1"/>
    <col min="14" max="14" width="12.6640625" style="8" customWidth="1"/>
    <col min="15" max="15" width="3.6640625" style="8" customWidth="1"/>
    <col min="16" max="16" width="12.6640625" style="8" customWidth="1"/>
    <col min="17" max="17" width="4.5546875" style="8" bestFit="1" customWidth="1"/>
    <col min="18" max="18" width="13.6640625" style="8" customWidth="1"/>
    <col min="19" max="19" width="14.33203125" style="8" customWidth="1"/>
    <col min="20" max="20" width="15.33203125" style="8" customWidth="1"/>
    <col min="21" max="21" width="18.88671875" style="8" customWidth="1"/>
    <col min="22" max="22" width="15.44140625" style="8" customWidth="1"/>
    <col min="23" max="23" width="3.6640625" style="8" customWidth="1"/>
    <col min="24" max="24" width="17.88671875" style="8" customWidth="1"/>
    <col min="25" max="25" width="15.44140625" style="8" customWidth="1"/>
    <col min="26" max="26" width="17.109375" style="8" hidden="1" customWidth="1"/>
    <col min="27" max="27" width="18.6640625" style="8" customWidth="1"/>
    <col min="28" max="16384" width="8.88671875" style="8"/>
  </cols>
  <sheetData>
    <row r="1" spans="1:39" ht="28.95" customHeight="1">
      <c r="A1" s="5"/>
      <c r="B1" s="5"/>
      <c r="C1" s="5"/>
      <c r="D1" s="6"/>
      <c r="E1" s="6"/>
      <c r="F1" s="7"/>
      <c r="G1" s="7"/>
      <c r="H1" s="7"/>
      <c r="I1" s="7"/>
      <c r="J1" s="7"/>
      <c r="K1" s="7"/>
      <c r="L1" s="7"/>
      <c r="M1" s="7"/>
      <c r="N1" s="7"/>
      <c r="O1" s="7"/>
      <c r="P1" s="7"/>
      <c r="Q1" s="7"/>
      <c r="R1" s="7"/>
      <c r="S1" s="7"/>
      <c r="T1" s="7"/>
      <c r="U1" s="7"/>
      <c r="V1" s="7"/>
      <c r="W1" s="7"/>
      <c r="X1" s="7"/>
      <c r="Y1" s="7"/>
      <c r="Z1" s="7"/>
      <c r="AA1" s="7"/>
      <c r="AB1" s="5"/>
      <c r="AC1" s="5"/>
      <c r="AD1" s="5"/>
      <c r="AE1" s="5"/>
      <c r="AF1" s="5"/>
      <c r="AG1" s="5"/>
      <c r="AH1" s="5"/>
      <c r="AI1" s="5"/>
      <c r="AJ1" s="5"/>
      <c r="AK1" s="5"/>
      <c r="AL1" s="5"/>
      <c r="AM1" s="5"/>
    </row>
    <row r="2" spans="1:39" ht="19.8">
      <c r="A2" s="5"/>
      <c r="B2" s="9" t="s">
        <v>14</v>
      </c>
      <c r="C2" s="9"/>
      <c r="E2" s="7"/>
      <c r="F2" s="5"/>
      <c r="G2" s="5"/>
      <c r="H2" s="5"/>
      <c r="I2" s="5"/>
      <c r="J2" s="5"/>
      <c r="K2" s="5"/>
      <c r="L2" s="5"/>
      <c r="M2" s="5"/>
      <c r="N2" s="7"/>
      <c r="O2" s="7"/>
      <c r="P2" s="7"/>
      <c r="Q2" s="7"/>
      <c r="R2" s="7"/>
      <c r="S2" s="7"/>
      <c r="T2" s="7"/>
      <c r="U2" s="7"/>
      <c r="V2" s="7"/>
      <c r="W2" s="7"/>
      <c r="X2" s="7"/>
      <c r="Y2" s="7"/>
      <c r="Z2" s="7"/>
      <c r="AA2" s="7"/>
      <c r="AB2" s="5"/>
      <c r="AC2" s="5"/>
      <c r="AD2" s="5"/>
      <c r="AE2" s="5"/>
      <c r="AF2" s="5"/>
      <c r="AG2" s="5"/>
      <c r="AH2" s="5"/>
      <c r="AI2" s="5"/>
      <c r="AJ2" s="5"/>
      <c r="AK2" s="5"/>
      <c r="AL2" s="5"/>
      <c r="AM2" s="5"/>
    </row>
    <row r="3" spans="1:39" ht="19.8">
      <c r="A3" s="5"/>
      <c r="B3" s="9"/>
      <c r="C3" s="9"/>
      <c r="D3" s="5"/>
      <c r="E3" s="5"/>
      <c r="F3" s="5"/>
      <c r="G3" s="5"/>
      <c r="H3" s="5"/>
      <c r="I3" s="5"/>
      <c r="J3" s="5"/>
      <c r="K3" s="5"/>
      <c r="L3" s="5"/>
      <c r="M3" s="5"/>
      <c r="N3" s="7"/>
      <c r="O3" s="7"/>
      <c r="P3" s="7"/>
      <c r="Q3" s="7"/>
      <c r="R3" s="7"/>
      <c r="S3" s="7"/>
      <c r="T3" s="7"/>
      <c r="U3" s="7"/>
      <c r="V3" s="7"/>
      <c r="W3" s="7"/>
      <c r="X3" s="7"/>
      <c r="Y3" s="7"/>
      <c r="Z3" s="7"/>
      <c r="AA3" s="7"/>
      <c r="AB3" s="5"/>
      <c r="AC3" s="5"/>
      <c r="AD3" s="5"/>
      <c r="AE3" s="5"/>
      <c r="AF3" s="5"/>
      <c r="AG3" s="5"/>
      <c r="AH3" s="5"/>
      <c r="AI3" s="5"/>
      <c r="AJ3" s="5"/>
      <c r="AK3" s="5"/>
      <c r="AL3" s="5"/>
      <c r="AM3" s="5"/>
    </row>
    <row r="4" spans="1:39">
      <c r="A4" s="5"/>
      <c r="B4" s="5" t="s">
        <v>34</v>
      </c>
      <c r="C4" s="5"/>
      <c r="E4" s="5"/>
      <c r="F4" s="5"/>
      <c r="G4" s="5"/>
      <c r="H4" s="5"/>
      <c r="I4" s="5"/>
      <c r="J4" s="5"/>
      <c r="K4" s="5"/>
      <c r="L4" s="5"/>
      <c r="M4" s="5"/>
      <c r="N4" s="7"/>
      <c r="O4" s="7"/>
      <c r="P4" s="7"/>
      <c r="Q4" s="7"/>
      <c r="R4" s="7"/>
      <c r="S4" s="7"/>
      <c r="T4" s="7"/>
      <c r="U4" s="7"/>
      <c r="V4" s="7"/>
      <c r="W4" s="7"/>
      <c r="X4" s="7"/>
      <c r="Y4" s="7"/>
      <c r="Z4" s="7"/>
      <c r="AA4" s="5"/>
      <c r="AB4" s="5"/>
      <c r="AC4" s="5"/>
      <c r="AD4" s="5"/>
      <c r="AE4" s="5"/>
      <c r="AF4" s="5"/>
      <c r="AG4" s="5"/>
      <c r="AH4" s="5"/>
      <c r="AI4" s="5"/>
      <c r="AJ4" s="5"/>
      <c r="AK4" s="5"/>
      <c r="AL4" s="5"/>
    </row>
    <row r="5" spans="1:39">
      <c r="A5" s="5"/>
      <c r="B5" s="5"/>
      <c r="C5" s="5"/>
      <c r="D5" s="5"/>
      <c r="E5" s="5"/>
      <c r="F5" s="5"/>
      <c r="G5" s="5"/>
      <c r="H5" s="5"/>
      <c r="I5" s="5"/>
      <c r="J5" s="5"/>
      <c r="K5" s="5"/>
      <c r="L5" s="5"/>
      <c r="M5" s="5"/>
      <c r="N5" s="7"/>
      <c r="O5" s="7"/>
      <c r="P5" s="7"/>
      <c r="Q5" s="7"/>
      <c r="R5" s="7"/>
      <c r="S5" s="7"/>
      <c r="T5" s="7"/>
      <c r="U5" s="7"/>
      <c r="V5" s="7"/>
      <c r="W5" s="7"/>
      <c r="X5" s="7"/>
      <c r="Y5" s="7"/>
      <c r="Z5" s="7"/>
      <c r="AA5" s="5"/>
      <c r="AB5" s="5"/>
      <c r="AC5" s="5"/>
      <c r="AD5" s="5"/>
      <c r="AE5" s="5"/>
      <c r="AF5" s="5"/>
      <c r="AG5" s="5"/>
      <c r="AH5" s="5"/>
      <c r="AI5" s="5"/>
      <c r="AJ5" s="5"/>
      <c r="AK5" s="5"/>
      <c r="AL5" s="5"/>
    </row>
    <row r="6" spans="1:39">
      <c r="A6" s="5"/>
      <c r="B6" s="10"/>
      <c r="C6" s="10"/>
      <c r="D6" s="5" t="s">
        <v>8</v>
      </c>
      <c r="E6" s="5"/>
      <c r="F6" s="5"/>
      <c r="G6" s="5"/>
      <c r="H6" s="5"/>
      <c r="I6" s="5"/>
      <c r="J6" s="5"/>
      <c r="K6" s="5"/>
      <c r="L6" s="5"/>
      <c r="M6" s="5"/>
      <c r="N6" s="7"/>
      <c r="O6" s="7"/>
      <c r="P6" s="7"/>
      <c r="Q6" s="7"/>
      <c r="R6" s="7"/>
      <c r="S6" s="7"/>
      <c r="T6" s="7"/>
      <c r="U6" s="7"/>
      <c r="V6" s="7"/>
      <c r="W6" s="7"/>
      <c r="X6" s="7"/>
      <c r="Y6" s="7"/>
      <c r="Z6" s="7"/>
      <c r="AA6" s="5"/>
      <c r="AB6" s="5"/>
      <c r="AC6" s="5"/>
      <c r="AD6" s="5"/>
      <c r="AE6" s="5"/>
      <c r="AF6" s="5"/>
      <c r="AG6" s="5"/>
      <c r="AH6" s="5"/>
      <c r="AI6" s="5"/>
      <c r="AJ6" s="5"/>
      <c r="AK6" s="5"/>
      <c r="AL6" s="5"/>
    </row>
    <row r="7" spans="1:39">
      <c r="A7" s="5"/>
      <c r="B7" s="93"/>
      <c r="C7" s="93"/>
      <c r="D7" s="5" t="s">
        <v>25</v>
      </c>
      <c r="E7" s="5"/>
      <c r="G7" s="5"/>
      <c r="H7" s="5"/>
      <c r="I7" s="5"/>
      <c r="J7" s="5"/>
      <c r="K7" s="5"/>
      <c r="L7" s="5"/>
      <c r="M7" s="5"/>
      <c r="N7" s="7"/>
      <c r="O7" s="7"/>
      <c r="P7" s="7"/>
      <c r="Q7" s="7"/>
      <c r="R7" s="7"/>
      <c r="S7" s="7"/>
      <c r="T7" s="7"/>
      <c r="U7" s="7"/>
      <c r="V7" s="7"/>
      <c r="W7" s="7"/>
      <c r="X7" s="7"/>
      <c r="Y7" s="7"/>
      <c r="Z7" s="7"/>
      <c r="AA7" s="5"/>
      <c r="AB7" s="5"/>
      <c r="AC7" s="5"/>
      <c r="AD7" s="5"/>
      <c r="AE7" s="5"/>
      <c r="AF7" s="5"/>
      <c r="AG7" s="5"/>
      <c r="AH7" s="5"/>
      <c r="AI7" s="5"/>
      <c r="AJ7" s="5"/>
      <c r="AK7" s="5"/>
      <c r="AL7" s="5"/>
    </row>
    <row r="8" spans="1:39" ht="20.399999999999999" thickBot="1">
      <c r="A8" s="5"/>
      <c r="B8" s="5"/>
      <c r="C8" s="5"/>
      <c r="D8" s="9"/>
      <c r="E8" s="9"/>
      <c r="F8" s="7"/>
      <c r="G8" s="7"/>
      <c r="H8" s="7"/>
      <c r="I8" s="7"/>
      <c r="J8" s="7"/>
      <c r="K8" s="7"/>
      <c r="L8" s="7"/>
      <c r="M8" s="7"/>
      <c r="N8" s="7"/>
      <c r="O8" s="7"/>
      <c r="P8" s="7"/>
      <c r="Q8" s="7"/>
      <c r="R8" s="7"/>
      <c r="S8" s="7"/>
      <c r="T8" s="7"/>
      <c r="U8" s="7"/>
      <c r="V8" s="7"/>
      <c r="W8" s="7"/>
      <c r="X8" s="7"/>
      <c r="Y8" s="7"/>
      <c r="Z8" s="7"/>
      <c r="AA8" s="7"/>
      <c r="AB8" s="5"/>
      <c r="AC8" s="5"/>
      <c r="AD8" s="5"/>
      <c r="AE8" s="5"/>
      <c r="AF8" s="5"/>
      <c r="AG8" s="5"/>
      <c r="AH8" s="5"/>
      <c r="AI8" s="5"/>
      <c r="AJ8" s="5"/>
      <c r="AK8" s="5"/>
      <c r="AL8" s="5"/>
      <c r="AM8" s="5"/>
    </row>
    <row r="9" spans="1:39" ht="71.400000000000006" thickBot="1">
      <c r="A9" s="5"/>
      <c r="B9" s="122" t="s">
        <v>68</v>
      </c>
      <c r="C9" s="46" t="s">
        <v>17</v>
      </c>
      <c r="D9" s="47" t="s">
        <v>28</v>
      </c>
      <c r="E9" s="46" t="s">
        <v>10</v>
      </c>
      <c r="F9" s="46" t="s">
        <v>15</v>
      </c>
      <c r="G9" s="245" t="s">
        <v>29</v>
      </c>
      <c r="H9" s="246"/>
      <c r="I9" s="243" t="s">
        <v>59</v>
      </c>
      <c r="J9" s="244"/>
      <c r="K9" s="243" t="s">
        <v>35</v>
      </c>
      <c r="L9" s="244"/>
      <c r="M9" s="47" t="s">
        <v>44</v>
      </c>
      <c r="N9" s="243" t="s">
        <v>63</v>
      </c>
      <c r="O9" s="244"/>
      <c r="P9" s="243" t="s">
        <v>19</v>
      </c>
      <c r="Q9" s="244"/>
      <c r="R9" s="47" t="s">
        <v>49</v>
      </c>
      <c r="S9" s="47" t="s">
        <v>18</v>
      </c>
      <c r="T9" s="47" t="s">
        <v>40</v>
      </c>
      <c r="U9" s="47" t="s">
        <v>41</v>
      </c>
      <c r="V9" s="47" t="s">
        <v>20</v>
      </c>
      <c r="W9" s="7"/>
      <c r="X9" s="7"/>
      <c r="Y9" s="7"/>
      <c r="Z9" s="7"/>
      <c r="AA9" s="5"/>
      <c r="AB9" s="5"/>
      <c r="AC9" s="5"/>
      <c r="AD9" s="5"/>
      <c r="AE9" s="5"/>
      <c r="AF9" s="5"/>
      <c r="AG9" s="5"/>
      <c r="AH9" s="5"/>
      <c r="AI9" s="5"/>
      <c r="AJ9" s="5"/>
      <c r="AK9" s="5"/>
      <c r="AL9" s="5"/>
    </row>
    <row r="10" spans="1:39" ht="15" customHeight="1">
      <c r="A10" s="5"/>
      <c r="B10" s="123">
        <v>1</v>
      </c>
      <c r="C10" s="73" t="e">
        <f t="array" aca="1" ref="C10" ca="1">IF(ROW(C10)&gt;COUNTA(PrüfungAufnahme225!K:K),"",INDEX(PrüfungAufnahme225!K:K,SMALL(IF(PrüfungAufnahme225!K$1:K$1000&lt;&gt;"",ROW($1:$1000)),ROW(A1))))</f>
        <v>#NUM!</v>
      </c>
      <c r="D10" s="162" t="s">
        <v>71</v>
      </c>
      <c r="E10" s="73" t="e">
        <f t="array" aca="1" ref="E10" ca="1">IF(ROW(C10)&gt;COUNTA(PrüfungAufnahme225!L:L),"",INDEX(PrüfungAufnahme225!L:L,SMALL(IF(PrüfungAufnahme225!L$1:L$1000&lt;&gt;"",ROW($1:$1000)),ROW(A1))))</f>
        <v>#NUM!</v>
      </c>
      <c r="F10" s="73" t="e">
        <f t="array" aca="1" ref="F10" ca="1">IF(ROW(C10)&gt;COUNTA(PrüfungAufnahme225!M:M),"",INDEX(PrüfungAufnahme225!M:M,SMALL(IF(PrüfungAufnahme225!M$1:M$1000&lt;&gt;"",ROW($1:$1000)),ROW(A1))))</f>
        <v>#NUM!</v>
      </c>
      <c r="G10" s="108" t="e">
        <f t="array" aca="1" ref="G10" ca="1">IF(ROW(C10)&gt;COUNTA(PrüfungAufnahme225!N:N),"",INDEX(PrüfungAufnahme225!N:N,SMALL(IF(PrüfungAufnahme225!N$1:N$1000&lt;&gt;"",ROW($1:$1000)),ROW(A1))))</f>
        <v>#NUM!</v>
      </c>
      <c r="H10" s="187" t="e">
        <f t="array" aca="1" ref="H10" ca="1">IF(ROW(C10)&gt;COUNTA(PrüfungAufnahme225!O:O),"",INDEX(PrüfungAufnahme225!O:O,SMALL(IF(PrüfungAufnahme225!O$1:O$1000&lt;&gt;"",ROW($1:$1000)),ROW(A1))))</f>
        <v>#NUM!</v>
      </c>
      <c r="I10" s="188" t="e">
        <f t="array" aca="1" ref="I10" ca="1">IF(ROW(C10)&gt;COUNTA(PrüfungAufnahme225!P:P),"",INDEX(PrüfungAufnahme225!P:P,SMALL(IF(PrüfungAufnahme225!P$1:P$1000&lt;&gt;"",ROW($1:$1000)),ROW(A1))))</f>
        <v>#NUM!</v>
      </c>
      <c r="J10" s="189" t="e">
        <f t="array" aca="1" ref="J10" ca="1">IF(ROW(C10)&gt;COUNTA(PrüfungAufnahme225!Q:Q),"",INDEX(PrüfungAufnahme225!Q:Q,SMALL(IF(PrüfungAufnahme225!Q$1:Q$1000&lt;&gt;"",ROW($1:$1000)),ROW(A1))))</f>
        <v>#NUM!</v>
      </c>
      <c r="K10" s="190" t="e">
        <f t="array" aca="1" ref="K10" ca="1">IF(ROW(C10)&gt;COUNTA(PrüfungAufnahme225!R:R),"",INDEX(PrüfungAufnahme225!R:R,SMALL(IF(PrüfungAufnahme225!R$1:R$1000&lt;&gt;"",ROW($1:$1000)),ROW(A1))))</f>
        <v>#NUM!</v>
      </c>
      <c r="L10" s="109" t="e">
        <f t="array" aca="1" ref="L10" ca="1">IF(ROW(C10)&gt;COUNTA(PrüfungAufnahme225!S:S),"",INDEX(PrüfungAufnahme225!S:S,SMALL(IF(PrüfungAufnahme225!S$1:S$1000&lt;&gt;"",ROW($1:$1000)),ROW(A1))))</f>
        <v>#NUM!</v>
      </c>
      <c r="M10" s="73" t="e">
        <f t="array" aca="1" ref="M10" ca="1">IF(ROW(C10)&gt;COUNTA(PrüfungAufnahme225!T:T),"",INDEX(PrüfungAufnahme225!T:T,SMALL(IF(PrüfungAufnahme225!T$1:T$1000&lt;&gt;"",ROW($1:$1000)),ROW(A1))))</f>
        <v>#NUM!</v>
      </c>
      <c r="N10" s="108" t="e">
        <f t="array" aca="1" ref="N10" ca="1">IF(ROW(C10)&gt;COUNTA(PrüfungAufnahme225!U:U),"",INDEX(PrüfungAufnahme225!U:U,SMALL(IF(PrüfungAufnahme225!U$1:U$1000&lt;&gt;"",ROW($1:$1000)),ROW(A1))))</f>
        <v>#NUM!</v>
      </c>
      <c r="O10" s="109" t="e">
        <f t="array" aca="1" ref="O10" ca="1">IF(ROW(C10)&gt;COUNTA(PrüfungAufnahme225!V:V),"",INDEX(PrüfungAufnahme225!V:V,SMALL(IF(PrüfungAufnahme225!V$1:V$1000&lt;&gt;"",ROW($1:$1000)),ROW(A1))))</f>
        <v>#NUM!</v>
      </c>
      <c r="P10" s="108" t="str">
        <f ca="1">IF(INDIRECT("'Berechnung " &amp;B10&amp;"'!$B$33")="","",INDIRECT("'Berechnung " &amp;B10&amp;"'!$B$33"))</f>
        <v/>
      </c>
      <c r="Q10" s="109" t="str">
        <f ca="1">IF(P10="","",O10)</f>
        <v/>
      </c>
      <c r="R10" s="74"/>
      <c r="S10" s="196"/>
      <c r="T10" s="73" t="str">
        <f>IF(S10="","",N10*S10)</f>
        <v/>
      </c>
      <c r="U10" s="73" t="str">
        <f ca="1">IF(P10="","",P10*S10)</f>
        <v/>
      </c>
      <c r="V10" s="155" t="str">
        <f ca="1">IF(INDIRECT("'Berechnung " &amp;B10&amp;"'!$L$33")="","",INDIRECT("'Berechnung " &amp;B10&amp;"'!$L$33"))</f>
        <v/>
      </c>
      <c r="W10" s="7"/>
      <c r="X10" s="7"/>
      <c r="Y10" s="7"/>
      <c r="Z10" s="7"/>
      <c r="AA10" s="5"/>
      <c r="AB10" s="5"/>
      <c r="AC10" s="5"/>
      <c r="AD10" s="5"/>
      <c r="AE10" s="5"/>
      <c r="AF10" s="5"/>
      <c r="AG10" s="5"/>
      <c r="AH10" s="5"/>
      <c r="AI10" s="5"/>
      <c r="AJ10" s="5"/>
      <c r="AK10" s="5"/>
      <c r="AL10" s="5"/>
    </row>
    <row r="11" spans="1:39" ht="15" customHeight="1">
      <c r="A11" s="5"/>
      <c r="B11" s="124">
        <v>2</v>
      </c>
      <c r="C11" s="126" t="e">
        <f t="array" aca="1" ref="C11" ca="1">IF(ROW(C11)&gt;COUNTA(PrüfungAufnahme225!K:K),"",INDEX(PrüfungAufnahme225!K:K,SMALL(IF(PrüfungAufnahme225!K$1:K$1000&lt;&gt;"",ROW($1:$1000)),ROW(A2))))</f>
        <v>#NUM!</v>
      </c>
      <c r="D11" s="163" t="s">
        <v>76</v>
      </c>
      <c r="E11" s="126" t="e">
        <f t="array" aca="1" ref="E11" ca="1">IF(ROW(C11)&gt;COUNTA(PrüfungAufnahme225!L:L),"",INDEX(PrüfungAufnahme225!L:L,SMALL(IF(PrüfungAufnahme225!L$1:L$1000&lt;&gt;"",ROW($1:$1000)),ROW(A2))))</f>
        <v>#NUM!</v>
      </c>
      <c r="F11" s="126" t="e">
        <f t="array" aca="1" ref="F11" ca="1">IF(ROW(C11)&gt;COUNTA(PrüfungAufnahme225!M:M),"",INDEX(PrüfungAufnahme225!M:M,SMALL(IF(PrüfungAufnahme225!M$1:M$1000&lt;&gt;"",ROW($1:$1000)),ROW(A2))))</f>
        <v>#NUM!</v>
      </c>
      <c r="G11" s="140" t="e">
        <f t="array" aca="1" ref="G11" ca="1">IF(ROW(C11)&gt;COUNTA(PrüfungAufnahme225!N:N),"",INDEX(PrüfungAufnahme225!N:N,SMALL(IF(PrüfungAufnahme225!N$1:N$1000&lt;&gt;"",ROW($1:$1000)),ROW(A2))))</f>
        <v>#NUM!</v>
      </c>
      <c r="H11" s="141" t="e">
        <f t="array" aca="1" ref="H11" ca="1">IF(ROW(C11)&gt;COUNTA(PrüfungAufnahme225!O:O),"",INDEX(PrüfungAufnahme225!O:O,SMALL(IF(PrüfungAufnahme225!O$1:O$1000&lt;&gt;"",ROW($1:$1000)),ROW(A2))))</f>
        <v>#NUM!</v>
      </c>
      <c r="I11" s="142" t="e">
        <f t="array" aca="1" ref="I11" ca="1">IF(ROW(C11)&gt;COUNTA(PrüfungAufnahme225!P:P),"",INDEX(PrüfungAufnahme225!P:P,SMALL(IF(PrüfungAufnahme225!P$1:P$1000&lt;&gt;"",ROW($1:$1000)),ROW(A2))))</f>
        <v>#NUM!</v>
      </c>
      <c r="J11" s="143" t="e">
        <f t="array" aca="1" ref="J11" ca="1">IF(ROW(C11)&gt;COUNTA(PrüfungAufnahme225!Q:Q),"",INDEX(PrüfungAufnahme225!Q:Q,SMALL(IF(PrüfungAufnahme225!Q$1:Q$1000&lt;&gt;"",ROW($1:$1000)),ROW(A2))))</f>
        <v>#NUM!</v>
      </c>
      <c r="K11" s="144" t="e">
        <f t="array" aca="1" ref="K11" ca="1">IF(ROW(C11)&gt;COUNTA(PrüfungAufnahme225!R:R),"",INDEX(PrüfungAufnahme225!R:R,SMALL(IF(PrüfungAufnahme225!R$1:R$1000&lt;&gt;"",ROW($1:$1000)),ROW(A2))))</f>
        <v>#NUM!</v>
      </c>
      <c r="L11" s="145" t="e">
        <f t="array" aca="1" ref="L11" ca="1">IF(ROW(C11)&gt;COUNTA(PrüfungAufnahme225!S:S),"",INDEX(PrüfungAufnahme225!S:S,SMALL(IF(PrüfungAufnahme225!S$1:S$1000&lt;&gt;"",ROW($1:$1000)),ROW(A2))))</f>
        <v>#NUM!</v>
      </c>
      <c r="M11" s="126" t="e">
        <f t="array" aca="1" ref="M11" ca="1">IF(ROW(C11)&gt;COUNTA(PrüfungAufnahme225!T:T),"",INDEX(PrüfungAufnahme225!T:T,SMALL(IF(PrüfungAufnahme225!T$1:T$1000&lt;&gt;"",ROW($1:$1000)),ROW(A2))))</f>
        <v>#NUM!</v>
      </c>
      <c r="N11" s="140" t="e">
        <f t="array" aca="1" ref="N11" ca="1">IF(ROW(C11)&gt;COUNTA(PrüfungAufnahme225!U:U),"",INDEX(PrüfungAufnahme225!U:U,SMALL(IF(PrüfungAufnahme225!U$1:U$1000&lt;&gt;"",ROW($1:$1000)),ROW(A2))))</f>
        <v>#NUM!</v>
      </c>
      <c r="O11" s="145" t="e">
        <f t="array" aca="1" ref="O11" ca="1">IF(ROW(C11)&gt;COUNTA(PrüfungAufnahme225!V:V),"",INDEX(PrüfungAufnahme225!V:V,SMALL(IF(PrüfungAufnahme225!V$1:V$1000&lt;&gt;"",ROW($1:$1000)),ROW(A2))))</f>
        <v>#NUM!</v>
      </c>
      <c r="P11" s="140" t="str">
        <f ca="1">IF(INDIRECT("'Berechnung " &amp;B11&amp;"'!$B$33")="","",INDIRECT("'Berechnung " &amp;B11&amp;"'!$B$33"))</f>
        <v/>
      </c>
      <c r="Q11" s="191" t="str">
        <f ca="1">IF(P11="","",O11)</f>
        <v/>
      </c>
      <c r="R11" s="76"/>
      <c r="S11" s="197"/>
      <c r="T11" s="75" t="str">
        <f>IF(S11="","",N11*S11)</f>
        <v/>
      </c>
      <c r="U11" s="121" t="str">
        <f ca="1">IF(P11="","",P11*S11)</f>
        <v/>
      </c>
      <c r="V11" s="127" t="str">
        <f t="shared" ref="V11" ca="1" si="0">IF(INDIRECT("'Berechnung " &amp;B11&amp;"'!$L$33")="","",INDIRECT("'Berechnung " &amp;B11&amp;"'!$L$33"))</f>
        <v/>
      </c>
      <c r="W11" s="7"/>
      <c r="X11" s="7"/>
      <c r="Y11" s="7"/>
      <c r="Z11" s="7"/>
      <c r="AA11" s="5"/>
      <c r="AB11" s="5"/>
      <c r="AC11" s="5"/>
      <c r="AD11" s="5"/>
      <c r="AE11" s="5"/>
      <c r="AF11" s="5"/>
      <c r="AG11" s="5"/>
      <c r="AH11" s="5"/>
      <c r="AI11" s="5"/>
      <c r="AJ11" s="5"/>
      <c r="AK11" s="5"/>
      <c r="AL11" s="5"/>
    </row>
    <row r="12" spans="1:39" ht="15" customHeight="1">
      <c r="A12" s="5"/>
      <c r="B12" s="124">
        <v>3</v>
      </c>
      <c r="C12" s="126" t="e">
        <f t="array" aca="1" ref="C12" ca="1">IF(ROW(C12)&gt;COUNTA(PrüfungAufnahme225!K:K),"",INDEX(PrüfungAufnahme225!K:K,SMALL(IF(PrüfungAufnahme225!K$1:K$1000&lt;&gt;"",ROW($1:$1000)),ROW(A3))))</f>
        <v>#NUM!</v>
      </c>
      <c r="D12" s="163" t="s">
        <v>77</v>
      </c>
      <c r="E12" s="126" t="e">
        <f t="array" aca="1" ref="E12" ca="1">IF(ROW(C12)&gt;COUNTA(PrüfungAufnahme225!L:L),"",INDEX(PrüfungAufnahme225!L:L,SMALL(IF(PrüfungAufnahme225!L$1:L$1000&lt;&gt;"",ROW($1:$1000)),ROW(A3))))</f>
        <v>#NUM!</v>
      </c>
      <c r="F12" s="126" t="e">
        <f t="array" aca="1" ref="F12" ca="1">IF(ROW(C12)&gt;COUNTA(PrüfungAufnahme225!M:M),"",INDEX(PrüfungAufnahme225!M:M,SMALL(IF(PrüfungAufnahme225!M$1:M$1000&lt;&gt;"",ROW($1:$1000)),ROW(A3))))</f>
        <v>#NUM!</v>
      </c>
      <c r="G12" s="140" t="e">
        <f t="array" aca="1" ref="G12" ca="1">IF(ROW(C12)&gt;COUNTA(PrüfungAufnahme225!N:N),"",INDEX(PrüfungAufnahme225!N:N,SMALL(IF(PrüfungAufnahme225!N$1:N$1000&lt;&gt;"",ROW($1:$1000)),ROW(A3))))</f>
        <v>#NUM!</v>
      </c>
      <c r="H12" s="141" t="e">
        <f t="array" aca="1" ref="H12" ca="1">IF(ROW(C12)&gt;COUNTA(PrüfungAufnahme225!O:O),"",INDEX(PrüfungAufnahme225!O:O,SMALL(IF(PrüfungAufnahme225!O$1:O$1000&lt;&gt;"",ROW($1:$1000)),ROW(A3))))</f>
        <v>#NUM!</v>
      </c>
      <c r="I12" s="142" t="e">
        <f t="array" aca="1" ref="I12" ca="1">IF(ROW(C12)&gt;COUNTA(PrüfungAufnahme225!P:P),"",INDEX(PrüfungAufnahme225!P:P,SMALL(IF(PrüfungAufnahme225!P$1:P$1000&lt;&gt;"",ROW($1:$1000)),ROW(A3))))</f>
        <v>#NUM!</v>
      </c>
      <c r="J12" s="143" t="e">
        <f t="array" aca="1" ref="J12" ca="1">IF(ROW(C12)&gt;COUNTA(PrüfungAufnahme225!Q:Q),"",INDEX(PrüfungAufnahme225!Q:Q,SMALL(IF(PrüfungAufnahme225!Q$1:Q$1000&lt;&gt;"",ROW($1:$1000)),ROW(A3))))</f>
        <v>#NUM!</v>
      </c>
      <c r="K12" s="144" t="e">
        <f t="array" aca="1" ref="K12" ca="1">IF(ROW(C12)&gt;COUNTA(PrüfungAufnahme225!R:R),"",INDEX(PrüfungAufnahme225!R:R,SMALL(IF(PrüfungAufnahme225!R$1:R$1000&lt;&gt;"",ROW($1:$1000)),ROW(A3))))</f>
        <v>#NUM!</v>
      </c>
      <c r="L12" s="145" t="e">
        <f t="array" aca="1" ref="L12" ca="1">IF(ROW(C12)&gt;COUNTA(PrüfungAufnahme225!S:S),"",INDEX(PrüfungAufnahme225!S:S,SMALL(IF(PrüfungAufnahme225!S$1:S$1000&lt;&gt;"",ROW($1:$1000)),ROW(A3))))</f>
        <v>#NUM!</v>
      </c>
      <c r="M12" s="126" t="e">
        <f t="array" aca="1" ref="M12" ca="1">IF(ROW(C12)&gt;COUNTA(PrüfungAufnahme225!T:T),"",INDEX(PrüfungAufnahme225!T:T,SMALL(IF(PrüfungAufnahme225!T$1:T$1000&lt;&gt;"",ROW($1:$1000)),ROW(A3))))</f>
        <v>#NUM!</v>
      </c>
      <c r="N12" s="140" t="e">
        <f t="array" aca="1" ref="N12" ca="1">IF(ROW(C12)&gt;COUNTA(PrüfungAufnahme225!U:U),"",INDEX(PrüfungAufnahme225!U:U,SMALL(IF(PrüfungAufnahme225!U$1:U$1000&lt;&gt;"",ROW($1:$1000)),ROW(A3))))</f>
        <v>#NUM!</v>
      </c>
      <c r="O12" s="145" t="e">
        <f t="array" aca="1" ref="O12" ca="1">IF(ROW(C12)&gt;COUNTA(PrüfungAufnahme225!V:V),"",INDEX(PrüfungAufnahme225!V:V,SMALL(IF(PrüfungAufnahme225!V$1:V$1000&lt;&gt;"",ROW($1:$1000)),ROW(A3))))</f>
        <v>#NUM!</v>
      </c>
      <c r="P12" s="140" t="str">
        <f t="shared" ref="P12:P39" ca="1" si="1">IF(INDIRECT("'Berechnung " &amp;B12&amp;"'!$B$33")="","",INDIRECT("'Berechnung " &amp;B12&amp;"'!$B$33"))</f>
        <v/>
      </c>
      <c r="Q12" s="191" t="str">
        <f t="shared" ref="Q12:Q39" ca="1" si="2">IF(P12="","",O12)</f>
        <v/>
      </c>
      <c r="R12" s="76"/>
      <c r="S12" s="197"/>
      <c r="T12" s="75" t="str">
        <f t="shared" ref="T12:T39" si="3">IF(S12="","",N12*S12)</f>
        <v/>
      </c>
      <c r="U12" s="121" t="str">
        <f t="shared" ref="U12:U39" ca="1" si="4">IF(P12="","",P12*S12)</f>
        <v/>
      </c>
      <c r="V12" s="127" t="str">
        <f t="shared" ref="V12:V39" ca="1" si="5">IF(INDIRECT("'Berechnung " &amp;B12&amp;"'!$L$33")="","",INDIRECT("'Berechnung " &amp;B12&amp;"'!$L$33"))</f>
        <v/>
      </c>
      <c r="W12" s="7"/>
      <c r="X12" s="7"/>
      <c r="Y12" s="7"/>
      <c r="Z12" s="7"/>
      <c r="AA12" s="5"/>
      <c r="AB12" s="5"/>
      <c r="AC12" s="5"/>
      <c r="AD12" s="5"/>
      <c r="AE12" s="5"/>
      <c r="AF12" s="5"/>
      <c r="AG12" s="5"/>
      <c r="AH12" s="5"/>
      <c r="AI12" s="5"/>
      <c r="AJ12" s="5"/>
      <c r="AK12" s="5"/>
      <c r="AL12" s="5"/>
    </row>
    <row r="13" spans="1:39" ht="15" customHeight="1">
      <c r="A13" s="5"/>
      <c r="B13" s="124">
        <v>4</v>
      </c>
      <c r="C13" s="126" t="e">
        <f t="array" aca="1" ref="C13" ca="1">IF(ROW(C13)&gt;COUNTA(PrüfungAufnahme225!K:K),"",INDEX(PrüfungAufnahme225!K:K,SMALL(IF(PrüfungAufnahme225!K$1:K$1000&lt;&gt;"",ROW($1:$1000)),ROW(A4))))</f>
        <v>#NUM!</v>
      </c>
      <c r="D13" s="163" t="s">
        <v>78</v>
      </c>
      <c r="E13" s="126" t="e">
        <f t="array" aca="1" ref="E13" ca="1">IF(ROW(C13)&gt;COUNTA(PrüfungAufnahme225!L:L),"",INDEX(PrüfungAufnahme225!L:L,SMALL(IF(PrüfungAufnahme225!L$1:L$1000&lt;&gt;"",ROW($1:$1000)),ROW(A4))))</f>
        <v>#NUM!</v>
      </c>
      <c r="F13" s="126" t="e">
        <f t="array" aca="1" ref="F13" ca="1">IF(ROW(C13)&gt;COUNTA(PrüfungAufnahme225!M:M),"",INDEX(PrüfungAufnahme225!M:M,SMALL(IF(PrüfungAufnahme225!M$1:M$1000&lt;&gt;"",ROW($1:$1000)),ROW(A4))))</f>
        <v>#NUM!</v>
      </c>
      <c r="G13" s="140" t="e">
        <f t="array" aca="1" ref="G13" ca="1">IF(ROW(C13)&gt;COUNTA(PrüfungAufnahme225!N:N),"",INDEX(PrüfungAufnahme225!N:N,SMALL(IF(PrüfungAufnahme225!N$1:N$1000&lt;&gt;"",ROW($1:$1000)),ROW(A4))))</f>
        <v>#NUM!</v>
      </c>
      <c r="H13" s="141" t="e">
        <f t="array" aca="1" ref="H13" ca="1">IF(ROW(C13)&gt;COUNTA(PrüfungAufnahme225!O:O),"",INDEX(PrüfungAufnahme225!O:O,SMALL(IF(PrüfungAufnahme225!O$1:O$1000&lt;&gt;"",ROW($1:$1000)),ROW(A4))))</f>
        <v>#NUM!</v>
      </c>
      <c r="I13" s="142" t="e">
        <f t="array" aca="1" ref="I13" ca="1">IF(ROW(C13)&gt;COUNTA(PrüfungAufnahme225!P:P),"",INDEX(PrüfungAufnahme225!P:P,SMALL(IF(PrüfungAufnahme225!P$1:P$1000&lt;&gt;"",ROW($1:$1000)),ROW(A4))))</f>
        <v>#NUM!</v>
      </c>
      <c r="J13" s="143" t="e">
        <f t="array" aca="1" ref="J13" ca="1">IF(ROW(C13)&gt;COUNTA(PrüfungAufnahme225!Q:Q),"",INDEX(PrüfungAufnahme225!Q:Q,SMALL(IF(PrüfungAufnahme225!Q$1:Q$1000&lt;&gt;"",ROW($1:$1000)),ROW(A4))))</f>
        <v>#NUM!</v>
      </c>
      <c r="K13" s="144" t="e">
        <f t="array" aca="1" ref="K13" ca="1">IF(ROW(C13)&gt;COUNTA(PrüfungAufnahme225!R:R),"",INDEX(PrüfungAufnahme225!R:R,SMALL(IF(PrüfungAufnahme225!R$1:R$1000&lt;&gt;"",ROW($1:$1000)),ROW(A4))))</f>
        <v>#NUM!</v>
      </c>
      <c r="L13" s="145" t="e">
        <f t="array" aca="1" ref="L13" ca="1">IF(ROW(C13)&gt;COUNTA(PrüfungAufnahme225!S:S),"",INDEX(PrüfungAufnahme225!S:S,SMALL(IF(PrüfungAufnahme225!S$1:S$1000&lt;&gt;"",ROW($1:$1000)),ROW(A4))))</f>
        <v>#NUM!</v>
      </c>
      <c r="M13" s="126" t="e">
        <f t="array" aca="1" ref="M13" ca="1">IF(ROW(C13)&gt;COUNTA(PrüfungAufnahme225!T:T),"",INDEX(PrüfungAufnahme225!T:T,SMALL(IF(PrüfungAufnahme225!T$1:T$1000&lt;&gt;"",ROW($1:$1000)),ROW(A4))))</f>
        <v>#NUM!</v>
      </c>
      <c r="N13" s="140" t="e">
        <f t="array" aca="1" ref="N13" ca="1">IF(ROW(C13)&gt;COUNTA(PrüfungAufnahme225!U:U),"",INDEX(PrüfungAufnahme225!U:U,SMALL(IF(PrüfungAufnahme225!U$1:U$1000&lt;&gt;"",ROW($1:$1000)),ROW(A4))))</f>
        <v>#NUM!</v>
      </c>
      <c r="O13" s="145" t="e">
        <f t="array" aca="1" ref="O13" ca="1">IF(ROW(C13)&gt;COUNTA(PrüfungAufnahme225!V:V),"",INDEX(PrüfungAufnahme225!V:V,SMALL(IF(PrüfungAufnahme225!V$1:V$1000&lt;&gt;"",ROW($1:$1000)),ROW(A4))))</f>
        <v>#NUM!</v>
      </c>
      <c r="P13" s="140" t="str">
        <f t="shared" ca="1" si="1"/>
        <v/>
      </c>
      <c r="Q13" s="191" t="str">
        <f t="shared" ca="1" si="2"/>
        <v/>
      </c>
      <c r="R13" s="76"/>
      <c r="S13" s="197"/>
      <c r="T13" s="75" t="str">
        <f t="shared" si="3"/>
        <v/>
      </c>
      <c r="U13" s="121" t="str">
        <f t="shared" ca="1" si="4"/>
        <v/>
      </c>
      <c r="V13" s="127" t="str">
        <f t="shared" ca="1" si="5"/>
        <v/>
      </c>
      <c r="W13" s="7"/>
      <c r="X13" s="7"/>
      <c r="Y13" s="7"/>
      <c r="Z13" s="7"/>
      <c r="AA13" s="5"/>
      <c r="AB13" s="5"/>
      <c r="AC13" s="5"/>
      <c r="AD13" s="5"/>
      <c r="AE13" s="5"/>
      <c r="AF13" s="5"/>
      <c r="AG13" s="5"/>
      <c r="AH13" s="5"/>
      <c r="AI13" s="5"/>
      <c r="AJ13" s="5"/>
      <c r="AK13" s="5"/>
      <c r="AL13" s="5"/>
    </row>
    <row r="14" spans="1:39" ht="15" customHeight="1">
      <c r="A14" s="5"/>
      <c r="B14" s="124">
        <v>5</v>
      </c>
      <c r="C14" s="126" t="e">
        <f t="array" aca="1" ref="C14" ca="1">IF(ROW(C14)&gt;COUNTA(PrüfungAufnahme225!K:K),"",INDEX(PrüfungAufnahme225!K:K,SMALL(IF(PrüfungAufnahme225!K$1:K$1000&lt;&gt;"",ROW($1:$1000)),ROW(A5))))</f>
        <v>#NUM!</v>
      </c>
      <c r="D14" s="163" t="s">
        <v>79</v>
      </c>
      <c r="E14" s="126" t="e">
        <f t="array" aca="1" ref="E14" ca="1">IF(ROW(C14)&gt;COUNTA(PrüfungAufnahme225!L:L),"",INDEX(PrüfungAufnahme225!L:L,SMALL(IF(PrüfungAufnahme225!L$1:L$1000&lt;&gt;"",ROW($1:$1000)),ROW(A5))))</f>
        <v>#NUM!</v>
      </c>
      <c r="F14" s="126" t="e">
        <f t="array" aca="1" ref="F14" ca="1">IF(ROW(C14)&gt;COUNTA(PrüfungAufnahme225!M:M),"",INDEX(PrüfungAufnahme225!M:M,SMALL(IF(PrüfungAufnahme225!M$1:M$1000&lt;&gt;"",ROW($1:$1000)),ROW(A5))))</f>
        <v>#NUM!</v>
      </c>
      <c r="G14" s="140" t="e">
        <f t="array" aca="1" ref="G14" ca="1">IF(ROW(C14)&gt;COUNTA(PrüfungAufnahme225!N:N),"",INDEX(PrüfungAufnahme225!N:N,SMALL(IF(PrüfungAufnahme225!N$1:N$1000&lt;&gt;"",ROW($1:$1000)),ROW(A5))))</f>
        <v>#NUM!</v>
      </c>
      <c r="H14" s="141" t="e">
        <f t="array" aca="1" ref="H14" ca="1">IF(ROW(C14)&gt;COUNTA(PrüfungAufnahme225!O:O),"",INDEX(PrüfungAufnahme225!O:O,SMALL(IF(PrüfungAufnahme225!O$1:O$1000&lt;&gt;"",ROW($1:$1000)),ROW(A5))))</f>
        <v>#NUM!</v>
      </c>
      <c r="I14" s="142" t="e">
        <f t="array" aca="1" ref="I14" ca="1">IF(ROW(C14)&gt;COUNTA(PrüfungAufnahme225!P:P),"",INDEX(PrüfungAufnahme225!P:P,SMALL(IF(PrüfungAufnahme225!P$1:P$1000&lt;&gt;"",ROW($1:$1000)),ROW(A5))))</f>
        <v>#NUM!</v>
      </c>
      <c r="J14" s="143" t="e">
        <f t="array" aca="1" ref="J14" ca="1">IF(ROW(C14)&gt;COUNTA(PrüfungAufnahme225!Q:Q),"",INDEX(PrüfungAufnahme225!Q:Q,SMALL(IF(PrüfungAufnahme225!Q$1:Q$1000&lt;&gt;"",ROW($1:$1000)),ROW(A5))))</f>
        <v>#NUM!</v>
      </c>
      <c r="K14" s="144" t="e">
        <f t="array" aca="1" ref="K14" ca="1">IF(ROW(C14)&gt;COUNTA(PrüfungAufnahme225!R:R),"",INDEX(PrüfungAufnahme225!R:R,SMALL(IF(PrüfungAufnahme225!R$1:R$1000&lt;&gt;"",ROW($1:$1000)),ROW(A5))))</f>
        <v>#NUM!</v>
      </c>
      <c r="L14" s="145" t="e">
        <f t="array" aca="1" ref="L14" ca="1">IF(ROW(C14)&gt;COUNTA(PrüfungAufnahme225!S:S),"",INDEX(PrüfungAufnahme225!S:S,SMALL(IF(PrüfungAufnahme225!S$1:S$1000&lt;&gt;"",ROW($1:$1000)),ROW(A5))))</f>
        <v>#NUM!</v>
      </c>
      <c r="M14" s="126" t="e">
        <f t="array" aca="1" ref="M14" ca="1">IF(ROW(C14)&gt;COUNTA(PrüfungAufnahme225!T:T),"",INDEX(PrüfungAufnahme225!T:T,SMALL(IF(PrüfungAufnahme225!T$1:T$1000&lt;&gt;"",ROW($1:$1000)),ROW(A5))))</f>
        <v>#NUM!</v>
      </c>
      <c r="N14" s="140" t="e">
        <f t="array" aca="1" ref="N14" ca="1">IF(ROW(C14)&gt;COUNTA(PrüfungAufnahme225!U:U),"",INDEX(PrüfungAufnahme225!U:U,SMALL(IF(PrüfungAufnahme225!U$1:U$1000&lt;&gt;"",ROW($1:$1000)),ROW(A5))))</f>
        <v>#NUM!</v>
      </c>
      <c r="O14" s="145" t="e">
        <f t="array" aca="1" ref="O14" ca="1">IF(ROW(C14)&gt;COUNTA(PrüfungAufnahme225!V:V),"",INDEX(PrüfungAufnahme225!V:V,SMALL(IF(PrüfungAufnahme225!V$1:V$1000&lt;&gt;"",ROW($1:$1000)),ROW(A5))))</f>
        <v>#NUM!</v>
      </c>
      <c r="P14" s="140" t="str">
        <f t="shared" ca="1" si="1"/>
        <v/>
      </c>
      <c r="Q14" s="191" t="str">
        <f t="shared" ca="1" si="2"/>
        <v/>
      </c>
      <c r="R14" s="76"/>
      <c r="S14" s="197"/>
      <c r="T14" s="75" t="str">
        <f t="shared" si="3"/>
        <v/>
      </c>
      <c r="U14" s="121" t="str">
        <f t="shared" ca="1" si="4"/>
        <v/>
      </c>
      <c r="V14" s="127" t="str">
        <f t="shared" ca="1" si="5"/>
        <v/>
      </c>
      <c r="W14" s="7"/>
      <c r="X14" s="7"/>
      <c r="Y14" s="7"/>
      <c r="Z14" s="7"/>
      <c r="AA14" s="5"/>
      <c r="AB14" s="5"/>
      <c r="AC14" s="5"/>
      <c r="AD14" s="5"/>
      <c r="AE14" s="5"/>
      <c r="AF14" s="5"/>
      <c r="AG14" s="5"/>
      <c r="AH14" s="5"/>
      <c r="AI14" s="5"/>
      <c r="AJ14" s="5"/>
      <c r="AK14" s="5"/>
      <c r="AL14" s="5"/>
    </row>
    <row r="15" spans="1:39" ht="15" customHeight="1">
      <c r="A15" s="5"/>
      <c r="B15" s="124">
        <v>6</v>
      </c>
      <c r="C15" s="126" t="e">
        <f t="array" aca="1" ref="C15" ca="1">IF(ROW(C15)&gt;COUNTA(PrüfungAufnahme225!K:K),"",INDEX(PrüfungAufnahme225!K:K,SMALL(IF(PrüfungAufnahme225!K$1:K$1000&lt;&gt;"",ROW($1:$1000)),ROW(A6))))</f>
        <v>#NUM!</v>
      </c>
      <c r="D15" s="163" t="s">
        <v>93</v>
      </c>
      <c r="E15" s="126" t="e">
        <f t="array" aca="1" ref="E15" ca="1">IF(ROW(C15)&gt;COUNTA(PrüfungAufnahme225!L:L),"",INDEX(PrüfungAufnahme225!L:L,SMALL(IF(PrüfungAufnahme225!L$1:L$1000&lt;&gt;"",ROW($1:$1000)),ROW(A6))))</f>
        <v>#NUM!</v>
      </c>
      <c r="F15" s="126" t="e">
        <f t="array" aca="1" ref="F15" ca="1">IF(ROW(C15)&gt;COUNTA(PrüfungAufnahme225!M:M),"",INDEX(PrüfungAufnahme225!M:M,SMALL(IF(PrüfungAufnahme225!M$1:M$1000&lt;&gt;"",ROW($1:$1000)),ROW(A6))))</f>
        <v>#NUM!</v>
      </c>
      <c r="G15" s="140" t="e">
        <f t="array" aca="1" ref="G15" ca="1">IF(ROW(C15)&gt;COUNTA(PrüfungAufnahme225!N:N),"",INDEX(PrüfungAufnahme225!N:N,SMALL(IF(PrüfungAufnahme225!N$1:N$1000&lt;&gt;"",ROW($1:$1000)),ROW(A6))))</f>
        <v>#NUM!</v>
      </c>
      <c r="H15" s="141" t="e">
        <f t="array" aca="1" ref="H15" ca="1">IF(ROW(C15)&gt;COUNTA(PrüfungAufnahme225!O:O),"",INDEX(PrüfungAufnahme225!O:O,SMALL(IF(PrüfungAufnahme225!O$1:O$1000&lt;&gt;"",ROW($1:$1000)),ROW(A6))))</f>
        <v>#NUM!</v>
      </c>
      <c r="I15" s="142" t="e">
        <f t="array" aca="1" ref="I15" ca="1">IF(ROW(C15)&gt;COUNTA(PrüfungAufnahme225!P:P),"",INDEX(PrüfungAufnahme225!P:P,SMALL(IF(PrüfungAufnahme225!P$1:P$1000&lt;&gt;"",ROW($1:$1000)),ROW(A6))))</f>
        <v>#NUM!</v>
      </c>
      <c r="J15" s="143" t="e">
        <f t="array" aca="1" ref="J15" ca="1">IF(ROW(C15)&gt;COUNTA(PrüfungAufnahme225!Q:Q),"",INDEX(PrüfungAufnahme225!Q:Q,SMALL(IF(PrüfungAufnahme225!Q$1:Q$1000&lt;&gt;"",ROW($1:$1000)),ROW(A6))))</f>
        <v>#NUM!</v>
      </c>
      <c r="K15" s="144" t="e">
        <f t="array" aca="1" ref="K15" ca="1">IF(ROW(C15)&gt;COUNTA(PrüfungAufnahme225!R:R),"",INDEX(PrüfungAufnahme225!R:R,SMALL(IF(PrüfungAufnahme225!R$1:R$1000&lt;&gt;"",ROW($1:$1000)),ROW(A6))))</f>
        <v>#NUM!</v>
      </c>
      <c r="L15" s="145" t="e">
        <f t="array" aca="1" ref="L15" ca="1">IF(ROW(C15)&gt;COUNTA(PrüfungAufnahme225!S:S),"",INDEX(PrüfungAufnahme225!S:S,SMALL(IF(PrüfungAufnahme225!S$1:S$1000&lt;&gt;"",ROW($1:$1000)),ROW(A6))))</f>
        <v>#NUM!</v>
      </c>
      <c r="M15" s="126" t="e">
        <f t="array" aca="1" ref="M15" ca="1">IF(ROW(C15)&gt;COUNTA(PrüfungAufnahme225!T:T),"",INDEX(PrüfungAufnahme225!T:T,SMALL(IF(PrüfungAufnahme225!T$1:T$1000&lt;&gt;"",ROW($1:$1000)),ROW(A6))))</f>
        <v>#NUM!</v>
      </c>
      <c r="N15" s="140" t="e">
        <f t="array" aca="1" ref="N15" ca="1">IF(ROW(C15)&gt;COUNTA(PrüfungAufnahme225!U:U),"",INDEX(PrüfungAufnahme225!U:U,SMALL(IF(PrüfungAufnahme225!U$1:U$1000&lt;&gt;"",ROW($1:$1000)),ROW(A6))))</f>
        <v>#NUM!</v>
      </c>
      <c r="O15" s="145" t="e">
        <f t="array" aca="1" ref="O15" ca="1">IF(ROW(C15)&gt;COUNTA(PrüfungAufnahme225!V:V),"",INDEX(PrüfungAufnahme225!V:V,SMALL(IF(PrüfungAufnahme225!V$1:V$1000&lt;&gt;"",ROW($1:$1000)),ROW(A6))))</f>
        <v>#NUM!</v>
      </c>
      <c r="P15" s="140" t="str">
        <f t="shared" ca="1" si="1"/>
        <v/>
      </c>
      <c r="Q15" s="191" t="str">
        <f t="shared" ca="1" si="2"/>
        <v/>
      </c>
      <c r="R15" s="76"/>
      <c r="S15" s="197"/>
      <c r="T15" s="75" t="str">
        <f t="shared" si="3"/>
        <v/>
      </c>
      <c r="U15" s="121" t="str">
        <f t="shared" ca="1" si="4"/>
        <v/>
      </c>
      <c r="V15" s="127" t="str">
        <f t="shared" ca="1" si="5"/>
        <v/>
      </c>
      <c r="W15" s="7"/>
      <c r="X15" s="7"/>
      <c r="Y15" s="7"/>
      <c r="Z15" s="7"/>
      <c r="AA15" s="5"/>
      <c r="AB15" s="5"/>
      <c r="AC15" s="5"/>
      <c r="AD15" s="5"/>
      <c r="AE15" s="5"/>
      <c r="AF15" s="5"/>
      <c r="AG15" s="5"/>
      <c r="AH15" s="5"/>
      <c r="AI15" s="5"/>
      <c r="AJ15" s="5"/>
      <c r="AK15" s="5"/>
      <c r="AL15" s="5"/>
    </row>
    <row r="16" spans="1:39" ht="15" customHeight="1">
      <c r="A16" s="5"/>
      <c r="B16" s="124">
        <v>7</v>
      </c>
      <c r="C16" s="126" t="e">
        <f t="array" aca="1" ref="C16" ca="1">IF(ROW(C16)&gt;COUNTA(PrüfungAufnahme225!K:K),"",INDEX(PrüfungAufnahme225!K:K,SMALL(IF(PrüfungAufnahme225!K$1:K$1000&lt;&gt;"",ROW($1:$1000)),ROW(A7))))</f>
        <v>#NUM!</v>
      </c>
      <c r="D16" s="163" t="s">
        <v>94</v>
      </c>
      <c r="E16" s="126" t="e">
        <f t="array" aca="1" ref="E16" ca="1">IF(ROW(C16)&gt;COUNTA(PrüfungAufnahme225!L:L),"",INDEX(PrüfungAufnahme225!L:L,SMALL(IF(PrüfungAufnahme225!L$1:L$1000&lt;&gt;"",ROW($1:$1000)),ROW(A7))))</f>
        <v>#NUM!</v>
      </c>
      <c r="F16" s="126" t="e">
        <f t="array" aca="1" ref="F16" ca="1">IF(ROW(C16)&gt;COUNTA(PrüfungAufnahme225!M:M),"",INDEX(PrüfungAufnahme225!M:M,SMALL(IF(PrüfungAufnahme225!M$1:M$1000&lt;&gt;"",ROW($1:$1000)),ROW(A7))))</f>
        <v>#NUM!</v>
      </c>
      <c r="G16" s="140" t="e">
        <f t="array" aca="1" ref="G16" ca="1">IF(ROW(C16)&gt;COUNTA(PrüfungAufnahme225!N:N),"",INDEX(PrüfungAufnahme225!N:N,SMALL(IF(PrüfungAufnahme225!N$1:N$1000&lt;&gt;"",ROW($1:$1000)),ROW(A7))))</f>
        <v>#NUM!</v>
      </c>
      <c r="H16" s="141" t="e">
        <f t="array" aca="1" ref="H16" ca="1">IF(ROW(C16)&gt;COUNTA(PrüfungAufnahme225!O:O),"",INDEX(PrüfungAufnahme225!O:O,SMALL(IF(PrüfungAufnahme225!O$1:O$1000&lt;&gt;"",ROW($1:$1000)),ROW(A7))))</f>
        <v>#NUM!</v>
      </c>
      <c r="I16" s="142" t="e">
        <f t="array" aca="1" ref="I16" ca="1">IF(ROW(C16)&gt;COUNTA(PrüfungAufnahme225!P:P),"",INDEX(PrüfungAufnahme225!P:P,SMALL(IF(PrüfungAufnahme225!P$1:P$1000&lt;&gt;"",ROW($1:$1000)),ROW(A7))))</f>
        <v>#NUM!</v>
      </c>
      <c r="J16" s="143" t="e">
        <f t="array" aca="1" ref="J16" ca="1">IF(ROW(C16)&gt;COUNTA(PrüfungAufnahme225!Q:Q),"",INDEX(PrüfungAufnahme225!Q:Q,SMALL(IF(PrüfungAufnahme225!Q$1:Q$1000&lt;&gt;"",ROW($1:$1000)),ROW(A7))))</f>
        <v>#NUM!</v>
      </c>
      <c r="K16" s="144" t="e">
        <f t="array" aca="1" ref="K16" ca="1">IF(ROW(C16)&gt;COUNTA(PrüfungAufnahme225!R:R),"",INDEX(PrüfungAufnahme225!R:R,SMALL(IF(PrüfungAufnahme225!R$1:R$1000&lt;&gt;"",ROW($1:$1000)),ROW(A7))))</f>
        <v>#NUM!</v>
      </c>
      <c r="L16" s="145" t="e">
        <f t="array" aca="1" ref="L16" ca="1">IF(ROW(C16)&gt;COUNTA(PrüfungAufnahme225!S:S),"",INDEX(PrüfungAufnahme225!S:S,SMALL(IF(PrüfungAufnahme225!S$1:S$1000&lt;&gt;"",ROW($1:$1000)),ROW(A7))))</f>
        <v>#NUM!</v>
      </c>
      <c r="M16" s="126" t="e">
        <f t="array" aca="1" ref="M16" ca="1">IF(ROW(C16)&gt;COUNTA(PrüfungAufnahme225!T:T),"",INDEX(PrüfungAufnahme225!T:T,SMALL(IF(PrüfungAufnahme225!T$1:T$1000&lt;&gt;"",ROW($1:$1000)),ROW(A7))))</f>
        <v>#NUM!</v>
      </c>
      <c r="N16" s="140" t="e">
        <f t="array" aca="1" ref="N16" ca="1">IF(ROW(C16)&gt;COUNTA(PrüfungAufnahme225!U:U),"",INDEX(PrüfungAufnahme225!U:U,SMALL(IF(PrüfungAufnahme225!U$1:U$1000&lt;&gt;"",ROW($1:$1000)),ROW(A7))))</f>
        <v>#NUM!</v>
      </c>
      <c r="O16" s="145" t="e">
        <f t="array" aca="1" ref="O16" ca="1">IF(ROW(C16)&gt;COUNTA(PrüfungAufnahme225!V:V),"",INDEX(PrüfungAufnahme225!V:V,SMALL(IF(PrüfungAufnahme225!V$1:V$1000&lt;&gt;"",ROW($1:$1000)),ROW(A7))))</f>
        <v>#NUM!</v>
      </c>
      <c r="P16" s="140" t="str">
        <f t="shared" ca="1" si="1"/>
        <v/>
      </c>
      <c r="Q16" s="191" t="str">
        <f t="shared" ca="1" si="2"/>
        <v/>
      </c>
      <c r="R16" s="76"/>
      <c r="S16" s="197"/>
      <c r="T16" s="75" t="str">
        <f t="shared" si="3"/>
        <v/>
      </c>
      <c r="U16" s="121" t="str">
        <f t="shared" ca="1" si="4"/>
        <v/>
      </c>
      <c r="V16" s="127" t="str">
        <f t="shared" ca="1" si="5"/>
        <v/>
      </c>
      <c r="W16" s="7"/>
      <c r="X16" s="7"/>
      <c r="Y16" s="7"/>
      <c r="Z16" s="7"/>
      <c r="AA16" s="5"/>
      <c r="AB16" s="5"/>
      <c r="AC16" s="5"/>
      <c r="AD16" s="5"/>
      <c r="AE16" s="5"/>
      <c r="AF16" s="5"/>
      <c r="AG16" s="5"/>
      <c r="AH16" s="5"/>
      <c r="AI16" s="5"/>
      <c r="AJ16" s="5"/>
      <c r="AK16" s="5"/>
      <c r="AL16" s="5"/>
    </row>
    <row r="17" spans="1:38" ht="15" customHeight="1">
      <c r="A17" s="5"/>
      <c r="B17" s="124">
        <v>8</v>
      </c>
      <c r="C17" s="126" t="e">
        <f t="array" aca="1" ref="C17" ca="1">IF(ROW(C17)&gt;COUNTA(PrüfungAufnahme225!K:K),"",INDEX(PrüfungAufnahme225!K:K,SMALL(IF(PrüfungAufnahme225!K$1:K$1000&lt;&gt;"",ROW($1:$1000)),ROW(A8))))</f>
        <v>#NUM!</v>
      </c>
      <c r="D17" s="163" t="s">
        <v>95</v>
      </c>
      <c r="E17" s="126" t="e">
        <f t="array" aca="1" ref="E17" ca="1">IF(ROW(C17)&gt;COUNTA(PrüfungAufnahme225!L:L),"",INDEX(PrüfungAufnahme225!L:L,SMALL(IF(PrüfungAufnahme225!L$1:L$1000&lt;&gt;"",ROW($1:$1000)),ROW(A8))))</f>
        <v>#NUM!</v>
      </c>
      <c r="F17" s="126" t="e">
        <f t="array" aca="1" ref="F17" ca="1">IF(ROW(C17)&gt;COUNTA(PrüfungAufnahme225!M:M),"",INDEX(PrüfungAufnahme225!M:M,SMALL(IF(PrüfungAufnahme225!M$1:M$1000&lt;&gt;"",ROW($1:$1000)),ROW(A8))))</f>
        <v>#NUM!</v>
      </c>
      <c r="G17" s="140" t="e">
        <f t="array" aca="1" ref="G17" ca="1">IF(ROW(C17)&gt;COUNTA(PrüfungAufnahme225!N:N),"",INDEX(PrüfungAufnahme225!N:N,SMALL(IF(PrüfungAufnahme225!N$1:N$1000&lt;&gt;"",ROW($1:$1000)),ROW(A8))))</f>
        <v>#NUM!</v>
      </c>
      <c r="H17" s="141" t="e">
        <f t="array" aca="1" ref="H17" ca="1">IF(ROW(C17)&gt;COUNTA(PrüfungAufnahme225!O:O),"",INDEX(PrüfungAufnahme225!O:O,SMALL(IF(PrüfungAufnahme225!O$1:O$1000&lt;&gt;"",ROW($1:$1000)),ROW(A8))))</f>
        <v>#NUM!</v>
      </c>
      <c r="I17" s="142" t="e">
        <f t="array" aca="1" ref="I17" ca="1">IF(ROW(C17)&gt;COUNTA(PrüfungAufnahme225!P:P),"",INDEX(PrüfungAufnahme225!P:P,SMALL(IF(PrüfungAufnahme225!P$1:P$1000&lt;&gt;"",ROW($1:$1000)),ROW(A8))))</f>
        <v>#NUM!</v>
      </c>
      <c r="J17" s="143" t="e">
        <f t="array" aca="1" ref="J17" ca="1">IF(ROW(C17)&gt;COUNTA(PrüfungAufnahme225!Q:Q),"",INDEX(PrüfungAufnahme225!Q:Q,SMALL(IF(PrüfungAufnahme225!Q$1:Q$1000&lt;&gt;"",ROW($1:$1000)),ROW(A8))))</f>
        <v>#NUM!</v>
      </c>
      <c r="K17" s="144" t="e">
        <f t="array" aca="1" ref="K17" ca="1">IF(ROW(C17)&gt;COUNTA(PrüfungAufnahme225!R:R),"",INDEX(PrüfungAufnahme225!R:R,SMALL(IF(PrüfungAufnahme225!R$1:R$1000&lt;&gt;"",ROW($1:$1000)),ROW(A8))))</f>
        <v>#NUM!</v>
      </c>
      <c r="L17" s="145" t="e">
        <f t="array" aca="1" ref="L17" ca="1">IF(ROW(C17)&gt;COUNTA(PrüfungAufnahme225!S:S),"",INDEX(PrüfungAufnahme225!S:S,SMALL(IF(PrüfungAufnahme225!S$1:S$1000&lt;&gt;"",ROW($1:$1000)),ROW(A8))))</f>
        <v>#NUM!</v>
      </c>
      <c r="M17" s="126" t="e">
        <f t="array" aca="1" ref="M17" ca="1">IF(ROW(C17)&gt;COUNTA(PrüfungAufnahme225!T:T),"",INDEX(PrüfungAufnahme225!T:T,SMALL(IF(PrüfungAufnahme225!T$1:T$1000&lt;&gt;"",ROW($1:$1000)),ROW(A8))))</f>
        <v>#NUM!</v>
      </c>
      <c r="N17" s="140" t="e">
        <f t="array" aca="1" ref="N17" ca="1">IF(ROW(C17)&gt;COUNTA(PrüfungAufnahme225!U:U),"",INDEX(PrüfungAufnahme225!U:U,SMALL(IF(PrüfungAufnahme225!U$1:U$1000&lt;&gt;"",ROW($1:$1000)),ROW(A8))))</f>
        <v>#NUM!</v>
      </c>
      <c r="O17" s="145" t="e">
        <f t="array" aca="1" ref="O17" ca="1">IF(ROW(C17)&gt;COUNTA(PrüfungAufnahme225!V:V),"",INDEX(PrüfungAufnahme225!V:V,SMALL(IF(PrüfungAufnahme225!V$1:V$1000&lt;&gt;"",ROW($1:$1000)),ROW(A8))))</f>
        <v>#NUM!</v>
      </c>
      <c r="P17" s="140" t="str">
        <f t="shared" ca="1" si="1"/>
        <v/>
      </c>
      <c r="Q17" s="191" t="str">
        <f t="shared" ca="1" si="2"/>
        <v/>
      </c>
      <c r="R17" s="76"/>
      <c r="S17" s="197"/>
      <c r="T17" s="75" t="str">
        <f t="shared" si="3"/>
        <v/>
      </c>
      <c r="U17" s="121" t="str">
        <f t="shared" ca="1" si="4"/>
        <v/>
      </c>
      <c r="V17" s="127" t="str">
        <f t="shared" ca="1" si="5"/>
        <v/>
      </c>
      <c r="W17" s="7"/>
      <c r="X17" s="7"/>
      <c r="Y17" s="7"/>
      <c r="Z17" s="7"/>
      <c r="AA17" s="5"/>
      <c r="AB17" s="5"/>
      <c r="AC17" s="5"/>
      <c r="AD17" s="5"/>
      <c r="AE17" s="5"/>
      <c r="AF17" s="5"/>
      <c r="AG17" s="5"/>
      <c r="AH17" s="5"/>
      <c r="AI17" s="5"/>
      <c r="AJ17" s="5"/>
      <c r="AK17" s="5"/>
      <c r="AL17" s="5"/>
    </row>
    <row r="18" spans="1:38" ht="15" customHeight="1">
      <c r="A18" s="5"/>
      <c r="B18" s="124">
        <v>9</v>
      </c>
      <c r="C18" s="126" t="e">
        <f t="array" aca="1" ref="C18" ca="1">IF(ROW(C18)&gt;COUNTA(PrüfungAufnahme225!K:K),"",INDEX(PrüfungAufnahme225!K:K,SMALL(IF(PrüfungAufnahme225!K$1:K$1000&lt;&gt;"",ROW($1:$1000)),ROW(A9))))</f>
        <v>#NUM!</v>
      </c>
      <c r="D18" s="163" t="s">
        <v>96</v>
      </c>
      <c r="E18" s="126" t="e">
        <f t="array" aca="1" ref="E18" ca="1">IF(ROW(C18)&gt;COUNTA(PrüfungAufnahme225!L:L),"",INDEX(PrüfungAufnahme225!L:L,SMALL(IF(PrüfungAufnahme225!L$1:L$1000&lt;&gt;"",ROW($1:$1000)),ROW(A9))))</f>
        <v>#NUM!</v>
      </c>
      <c r="F18" s="126" t="e">
        <f t="array" aca="1" ref="F18" ca="1">IF(ROW(C18)&gt;COUNTA(PrüfungAufnahme225!M:M),"",INDEX(PrüfungAufnahme225!M:M,SMALL(IF(PrüfungAufnahme225!M$1:M$1000&lt;&gt;"",ROW($1:$1000)),ROW(A9))))</f>
        <v>#NUM!</v>
      </c>
      <c r="G18" s="140" t="e">
        <f t="array" aca="1" ref="G18" ca="1">IF(ROW(C18)&gt;COUNTA(PrüfungAufnahme225!N:N),"",INDEX(PrüfungAufnahme225!N:N,SMALL(IF(PrüfungAufnahme225!N$1:N$1000&lt;&gt;"",ROW($1:$1000)),ROW(A9))))</f>
        <v>#NUM!</v>
      </c>
      <c r="H18" s="141" t="e">
        <f t="array" aca="1" ref="H18" ca="1">IF(ROW(C18)&gt;COUNTA(PrüfungAufnahme225!O:O),"",INDEX(PrüfungAufnahme225!O:O,SMALL(IF(PrüfungAufnahme225!O$1:O$1000&lt;&gt;"",ROW($1:$1000)),ROW(A9))))</f>
        <v>#NUM!</v>
      </c>
      <c r="I18" s="142" t="e">
        <f t="array" aca="1" ref="I18" ca="1">IF(ROW(C18)&gt;COUNTA(PrüfungAufnahme225!P:P),"",INDEX(PrüfungAufnahme225!P:P,SMALL(IF(PrüfungAufnahme225!P$1:P$1000&lt;&gt;"",ROW($1:$1000)),ROW(A9))))</f>
        <v>#NUM!</v>
      </c>
      <c r="J18" s="143" t="e">
        <f t="array" aca="1" ref="J18" ca="1">IF(ROW(C18)&gt;COUNTA(PrüfungAufnahme225!Q:Q),"",INDEX(PrüfungAufnahme225!Q:Q,SMALL(IF(PrüfungAufnahme225!Q$1:Q$1000&lt;&gt;"",ROW($1:$1000)),ROW(A9))))</f>
        <v>#NUM!</v>
      </c>
      <c r="K18" s="144" t="e">
        <f t="array" aca="1" ref="K18" ca="1">IF(ROW(C18)&gt;COUNTA(PrüfungAufnahme225!R:R),"",INDEX(PrüfungAufnahme225!R:R,SMALL(IF(PrüfungAufnahme225!R$1:R$1000&lt;&gt;"",ROW($1:$1000)),ROW(A9))))</f>
        <v>#NUM!</v>
      </c>
      <c r="L18" s="145" t="e">
        <f t="array" aca="1" ref="L18" ca="1">IF(ROW(C18)&gt;COUNTA(PrüfungAufnahme225!S:S),"",INDEX(PrüfungAufnahme225!S:S,SMALL(IF(PrüfungAufnahme225!S$1:S$1000&lt;&gt;"",ROW($1:$1000)),ROW(A9))))</f>
        <v>#NUM!</v>
      </c>
      <c r="M18" s="126" t="e">
        <f t="array" aca="1" ref="M18" ca="1">IF(ROW(C18)&gt;COUNTA(PrüfungAufnahme225!T:T),"",INDEX(PrüfungAufnahme225!T:T,SMALL(IF(PrüfungAufnahme225!T$1:T$1000&lt;&gt;"",ROW($1:$1000)),ROW(A9))))</f>
        <v>#NUM!</v>
      </c>
      <c r="N18" s="140" t="e">
        <f t="array" aca="1" ref="N18" ca="1">IF(ROW(C18)&gt;COUNTA(PrüfungAufnahme225!U:U),"",INDEX(PrüfungAufnahme225!U:U,SMALL(IF(PrüfungAufnahme225!U$1:U$1000&lt;&gt;"",ROW($1:$1000)),ROW(A9))))</f>
        <v>#NUM!</v>
      </c>
      <c r="O18" s="145" t="e">
        <f t="array" aca="1" ref="O18" ca="1">IF(ROW(C18)&gt;COUNTA(PrüfungAufnahme225!V:V),"",INDEX(PrüfungAufnahme225!V:V,SMALL(IF(PrüfungAufnahme225!V$1:V$1000&lt;&gt;"",ROW($1:$1000)),ROW(A9))))</f>
        <v>#NUM!</v>
      </c>
      <c r="P18" s="140" t="str">
        <f t="shared" ca="1" si="1"/>
        <v/>
      </c>
      <c r="Q18" s="191" t="str">
        <f t="shared" ca="1" si="2"/>
        <v/>
      </c>
      <c r="R18" s="76"/>
      <c r="S18" s="197"/>
      <c r="T18" s="75" t="str">
        <f t="shared" si="3"/>
        <v/>
      </c>
      <c r="U18" s="121" t="str">
        <f t="shared" ca="1" si="4"/>
        <v/>
      </c>
      <c r="V18" s="127" t="str">
        <f t="shared" ca="1" si="5"/>
        <v/>
      </c>
      <c r="W18" s="7"/>
      <c r="X18" s="7"/>
      <c r="Y18" s="7"/>
      <c r="Z18" s="7"/>
      <c r="AA18" s="5"/>
      <c r="AB18" s="5"/>
      <c r="AC18" s="5"/>
      <c r="AD18" s="5"/>
      <c r="AE18" s="5"/>
      <c r="AF18" s="5"/>
      <c r="AG18" s="5"/>
      <c r="AH18" s="5"/>
      <c r="AI18" s="5"/>
      <c r="AJ18" s="5"/>
      <c r="AK18" s="5"/>
      <c r="AL18" s="5"/>
    </row>
    <row r="19" spans="1:38" ht="15" customHeight="1">
      <c r="A19" s="5"/>
      <c r="B19" s="124">
        <v>10</v>
      </c>
      <c r="C19" s="126" t="e">
        <f t="array" aca="1" ref="C19" ca="1">IF(ROW(C19)&gt;COUNTA(PrüfungAufnahme225!K:K),"",INDEX(PrüfungAufnahme225!K:K,SMALL(IF(PrüfungAufnahme225!K$1:K$1000&lt;&gt;"",ROW($1:$1000)),ROW(A10))))</f>
        <v>#NUM!</v>
      </c>
      <c r="D19" s="163" t="s">
        <v>97</v>
      </c>
      <c r="E19" s="126" t="e">
        <f t="array" aca="1" ref="E19" ca="1">IF(ROW(C19)&gt;COUNTA(PrüfungAufnahme225!L:L),"",INDEX(PrüfungAufnahme225!L:L,SMALL(IF(PrüfungAufnahme225!L$1:L$1000&lt;&gt;"",ROW($1:$1000)),ROW(A10))))</f>
        <v>#NUM!</v>
      </c>
      <c r="F19" s="126" t="e">
        <f t="array" aca="1" ref="F19" ca="1">IF(ROW(C19)&gt;COUNTA(PrüfungAufnahme225!M:M),"",INDEX(PrüfungAufnahme225!M:M,SMALL(IF(PrüfungAufnahme225!M$1:M$1000&lt;&gt;"",ROW($1:$1000)),ROW(A10))))</f>
        <v>#NUM!</v>
      </c>
      <c r="G19" s="140" t="e">
        <f t="array" aca="1" ref="G19" ca="1">IF(ROW(C19)&gt;COUNTA(PrüfungAufnahme225!N:N),"",INDEX(PrüfungAufnahme225!N:N,SMALL(IF(PrüfungAufnahme225!N$1:N$1000&lt;&gt;"",ROW($1:$1000)),ROW(A10))))</f>
        <v>#NUM!</v>
      </c>
      <c r="H19" s="141" t="e">
        <f t="array" aca="1" ref="H19" ca="1">IF(ROW(C19)&gt;COUNTA(PrüfungAufnahme225!O:O),"",INDEX(PrüfungAufnahme225!O:O,SMALL(IF(PrüfungAufnahme225!O$1:O$1000&lt;&gt;"",ROW($1:$1000)),ROW(A10))))</f>
        <v>#NUM!</v>
      </c>
      <c r="I19" s="142" t="e">
        <f t="array" aca="1" ref="I19" ca="1">IF(ROW(C19)&gt;COUNTA(PrüfungAufnahme225!P:P),"",INDEX(PrüfungAufnahme225!P:P,SMALL(IF(PrüfungAufnahme225!P$1:P$1000&lt;&gt;"",ROW($1:$1000)),ROW(A10))))</f>
        <v>#NUM!</v>
      </c>
      <c r="J19" s="143" t="e">
        <f t="array" aca="1" ref="J19" ca="1">IF(ROW(C19)&gt;COUNTA(PrüfungAufnahme225!Q:Q),"",INDEX(PrüfungAufnahme225!Q:Q,SMALL(IF(PrüfungAufnahme225!Q$1:Q$1000&lt;&gt;"",ROW($1:$1000)),ROW(A10))))</f>
        <v>#NUM!</v>
      </c>
      <c r="K19" s="144" t="e">
        <f t="array" aca="1" ref="K19" ca="1">IF(ROW(C19)&gt;COUNTA(PrüfungAufnahme225!R:R),"",INDEX(PrüfungAufnahme225!R:R,SMALL(IF(PrüfungAufnahme225!R$1:R$1000&lt;&gt;"",ROW($1:$1000)),ROW(A10))))</f>
        <v>#NUM!</v>
      </c>
      <c r="L19" s="145" t="e">
        <f t="array" aca="1" ref="L19" ca="1">IF(ROW(C19)&gt;COUNTA(PrüfungAufnahme225!S:S),"",INDEX(PrüfungAufnahme225!S:S,SMALL(IF(PrüfungAufnahme225!S$1:S$1000&lt;&gt;"",ROW($1:$1000)),ROW(A10))))</f>
        <v>#NUM!</v>
      </c>
      <c r="M19" s="126" t="e">
        <f t="array" aca="1" ref="M19" ca="1">IF(ROW(C19)&gt;COUNTA(PrüfungAufnahme225!T:T),"",INDEX(PrüfungAufnahme225!T:T,SMALL(IF(PrüfungAufnahme225!T$1:T$1000&lt;&gt;"",ROW($1:$1000)),ROW(A10))))</f>
        <v>#NUM!</v>
      </c>
      <c r="N19" s="140" t="e">
        <f t="array" aca="1" ref="N19" ca="1">IF(ROW(C19)&gt;COUNTA(PrüfungAufnahme225!U:U),"",INDEX(PrüfungAufnahme225!U:U,SMALL(IF(PrüfungAufnahme225!U$1:U$1000&lt;&gt;"",ROW($1:$1000)),ROW(A10))))</f>
        <v>#NUM!</v>
      </c>
      <c r="O19" s="145" t="e">
        <f t="array" aca="1" ref="O19" ca="1">IF(ROW(C19)&gt;COUNTA(PrüfungAufnahme225!V:V),"",INDEX(PrüfungAufnahme225!V:V,SMALL(IF(PrüfungAufnahme225!V$1:V$1000&lt;&gt;"",ROW($1:$1000)),ROW(A10))))</f>
        <v>#NUM!</v>
      </c>
      <c r="P19" s="140" t="str">
        <f t="shared" ca="1" si="1"/>
        <v/>
      </c>
      <c r="Q19" s="191" t="str">
        <f t="shared" ca="1" si="2"/>
        <v/>
      </c>
      <c r="R19" s="76"/>
      <c r="S19" s="197"/>
      <c r="T19" s="75" t="str">
        <f t="shared" si="3"/>
        <v/>
      </c>
      <c r="U19" s="121" t="str">
        <f t="shared" ca="1" si="4"/>
        <v/>
      </c>
      <c r="V19" s="127" t="str">
        <f t="shared" ca="1" si="5"/>
        <v/>
      </c>
      <c r="W19" s="7"/>
      <c r="X19" s="7"/>
      <c r="Y19" s="7"/>
      <c r="Z19" s="7"/>
      <c r="AA19" s="5"/>
      <c r="AB19" s="5"/>
      <c r="AC19" s="5"/>
      <c r="AD19" s="5"/>
      <c r="AE19" s="5"/>
      <c r="AF19" s="5"/>
      <c r="AG19" s="5"/>
      <c r="AH19" s="5"/>
      <c r="AI19" s="5"/>
      <c r="AJ19" s="5"/>
      <c r="AK19" s="5"/>
      <c r="AL19" s="5"/>
    </row>
    <row r="20" spans="1:38" ht="15" customHeight="1">
      <c r="A20" s="5"/>
      <c r="B20" s="124">
        <v>11</v>
      </c>
      <c r="C20" s="126" t="e">
        <f t="array" aca="1" ref="C20" ca="1">IF(ROW(C20)&gt;COUNTA(PrüfungAufnahme225!K:K),"",INDEX(PrüfungAufnahme225!K:K,SMALL(IF(PrüfungAufnahme225!K$1:K$1000&lt;&gt;"",ROW($1:$1000)),ROW(A11))))</f>
        <v>#NUM!</v>
      </c>
      <c r="D20" s="163" t="s">
        <v>98</v>
      </c>
      <c r="E20" s="126" t="e">
        <f t="array" aca="1" ref="E20" ca="1">IF(ROW(C20)&gt;COUNTA(PrüfungAufnahme225!L:L),"",INDEX(PrüfungAufnahme225!L:L,SMALL(IF(PrüfungAufnahme225!L$1:L$1000&lt;&gt;"",ROW($1:$1000)),ROW(A11))))</f>
        <v>#NUM!</v>
      </c>
      <c r="F20" s="126" t="e">
        <f t="array" aca="1" ref="F20" ca="1">IF(ROW(C20)&gt;COUNTA(PrüfungAufnahme225!M:M),"",INDEX(PrüfungAufnahme225!M:M,SMALL(IF(PrüfungAufnahme225!M$1:M$1000&lt;&gt;"",ROW($1:$1000)),ROW(A11))))</f>
        <v>#NUM!</v>
      </c>
      <c r="G20" s="140" t="e">
        <f t="array" aca="1" ref="G20" ca="1">IF(ROW(C20)&gt;COUNTA(PrüfungAufnahme225!N:N),"",INDEX(PrüfungAufnahme225!N:N,SMALL(IF(PrüfungAufnahme225!N$1:N$1000&lt;&gt;"",ROW($1:$1000)),ROW(A11))))</f>
        <v>#NUM!</v>
      </c>
      <c r="H20" s="141" t="e">
        <f t="array" aca="1" ref="H20" ca="1">IF(ROW(C20)&gt;COUNTA(PrüfungAufnahme225!O:O),"",INDEX(PrüfungAufnahme225!O:O,SMALL(IF(PrüfungAufnahme225!O$1:O$1000&lt;&gt;"",ROW($1:$1000)),ROW(A11))))</f>
        <v>#NUM!</v>
      </c>
      <c r="I20" s="142" t="e">
        <f t="array" aca="1" ref="I20" ca="1">IF(ROW(C20)&gt;COUNTA(PrüfungAufnahme225!P:P),"",INDEX(PrüfungAufnahme225!P:P,SMALL(IF(PrüfungAufnahme225!P$1:P$1000&lt;&gt;"",ROW($1:$1000)),ROW(A11))))</f>
        <v>#NUM!</v>
      </c>
      <c r="J20" s="143" t="e">
        <f t="array" aca="1" ref="J20" ca="1">IF(ROW(C20)&gt;COUNTA(PrüfungAufnahme225!Q:Q),"",INDEX(PrüfungAufnahme225!Q:Q,SMALL(IF(PrüfungAufnahme225!Q$1:Q$1000&lt;&gt;"",ROW($1:$1000)),ROW(A11))))</f>
        <v>#NUM!</v>
      </c>
      <c r="K20" s="144" t="e">
        <f t="array" aca="1" ref="K20" ca="1">IF(ROW(C20)&gt;COUNTA(PrüfungAufnahme225!R:R),"",INDEX(PrüfungAufnahme225!R:R,SMALL(IF(PrüfungAufnahme225!R$1:R$1000&lt;&gt;"",ROW($1:$1000)),ROW(A11))))</f>
        <v>#NUM!</v>
      </c>
      <c r="L20" s="145" t="e">
        <f t="array" aca="1" ref="L20" ca="1">IF(ROW(C20)&gt;COUNTA(PrüfungAufnahme225!S:S),"",INDEX(PrüfungAufnahme225!S:S,SMALL(IF(PrüfungAufnahme225!S$1:S$1000&lt;&gt;"",ROW($1:$1000)),ROW(A11))))</f>
        <v>#NUM!</v>
      </c>
      <c r="M20" s="126" t="e">
        <f t="array" aca="1" ref="M20" ca="1">IF(ROW(C20)&gt;COUNTA(PrüfungAufnahme225!T:T),"",INDEX(PrüfungAufnahme225!T:T,SMALL(IF(PrüfungAufnahme225!T$1:T$1000&lt;&gt;"",ROW($1:$1000)),ROW(A11))))</f>
        <v>#NUM!</v>
      </c>
      <c r="N20" s="140" t="e">
        <f t="array" aca="1" ref="N20" ca="1">IF(ROW(C20)&gt;COUNTA(PrüfungAufnahme225!U:U),"",INDEX(PrüfungAufnahme225!U:U,SMALL(IF(PrüfungAufnahme225!U$1:U$1000&lt;&gt;"",ROW($1:$1000)),ROW(A11))))</f>
        <v>#NUM!</v>
      </c>
      <c r="O20" s="145" t="e">
        <f t="array" aca="1" ref="O20" ca="1">IF(ROW(C20)&gt;COUNTA(PrüfungAufnahme225!V:V),"",INDEX(PrüfungAufnahme225!V:V,SMALL(IF(PrüfungAufnahme225!V$1:V$1000&lt;&gt;"",ROW($1:$1000)),ROW(A11))))</f>
        <v>#NUM!</v>
      </c>
      <c r="P20" s="140" t="str">
        <f t="shared" ca="1" si="1"/>
        <v/>
      </c>
      <c r="Q20" s="191" t="str">
        <f t="shared" ca="1" si="2"/>
        <v/>
      </c>
      <c r="R20" s="76"/>
      <c r="S20" s="197"/>
      <c r="T20" s="75" t="str">
        <f t="shared" si="3"/>
        <v/>
      </c>
      <c r="U20" s="121" t="str">
        <f t="shared" ca="1" si="4"/>
        <v/>
      </c>
      <c r="V20" s="127" t="str">
        <f t="shared" ca="1" si="5"/>
        <v/>
      </c>
      <c r="W20" s="7"/>
      <c r="X20" s="7"/>
      <c r="Y20" s="7"/>
      <c r="Z20" s="7"/>
      <c r="AA20" s="5"/>
      <c r="AB20" s="5"/>
      <c r="AC20" s="5"/>
      <c r="AD20" s="5"/>
      <c r="AE20" s="5"/>
      <c r="AF20" s="5"/>
      <c r="AG20" s="5"/>
      <c r="AH20" s="5"/>
      <c r="AI20" s="5"/>
      <c r="AJ20" s="5"/>
      <c r="AK20" s="5"/>
      <c r="AL20" s="5"/>
    </row>
    <row r="21" spans="1:38" ht="15" customHeight="1">
      <c r="A21" s="5"/>
      <c r="B21" s="124">
        <v>12</v>
      </c>
      <c r="C21" s="126" t="e">
        <f t="array" aca="1" ref="C21" ca="1">IF(ROW(C21)&gt;COUNTA(PrüfungAufnahme225!K:K),"",INDEX(PrüfungAufnahme225!K:K,SMALL(IF(PrüfungAufnahme225!K$1:K$1000&lt;&gt;"",ROW($1:$1000)),ROW(A12))))</f>
        <v>#NUM!</v>
      </c>
      <c r="D21" s="163" t="s">
        <v>99</v>
      </c>
      <c r="E21" s="126" t="e">
        <f t="array" aca="1" ref="E21" ca="1">IF(ROW(C21)&gt;COUNTA(PrüfungAufnahme225!L:L),"",INDEX(PrüfungAufnahme225!L:L,SMALL(IF(PrüfungAufnahme225!L$1:L$1000&lt;&gt;"",ROW($1:$1000)),ROW(A12))))</f>
        <v>#NUM!</v>
      </c>
      <c r="F21" s="126" t="e">
        <f t="array" aca="1" ref="F21" ca="1">IF(ROW(C21)&gt;COUNTA(PrüfungAufnahme225!M:M),"",INDEX(PrüfungAufnahme225!M:M,SMALL(IF(PrüfungAufnahme225!M$1:M$1000&lt;&gt;"",ROW($1:$1000)),ROW(A12))))</f>
        <v>#NUM!</v>
      </c>
      <c r="G21" s="140" t="e">
        <f t="array" aca="1" ref="G21" ca="1">IF(ROW(C21)&gt;COUNTA(PrüfungAufnahme225!N:N),"",INDEX(PrüfungAufnahme225!N:N,SMALL(IF(PrüfungAufnahme225!N$1:N$1000&lt;&gt;"",ROW($1:$1000)),ROW(A12))))</f>
        <v>#NUM!</v>
      </c>
      <c r="H21" s="141" t="e">
        <f t="array" aca="1" ref="H21" ca="1">IF(ROW(C21)&gt;COUNTA(PrüfungAufnahme225!O:O),"",INDEX(PrüfungAufnahme225!O:O,SMALL(IF(PrüfungAufnahme225!O$1:O$1000&lt;&gt;"",ROW($1:$1000)),ROW(A12))))</f>
        <v>#NUM!</v>
      </c>
      <c r="I21" s="142" t="e">
        <f t="array" aca="1" ref="I21" ca="1">IF(ROW(C21)&gt;COUNTA(PrüfungAufnahme225!P:P),"",INDEX(PrüfungAufnahme225!P:P,SMALL(IF(PrüfungAufnahme225!P$1:P$1000&lt;&gt;"",ROW($1:$1000)),ROW(A12))))</f>
        <v>#NUM!</v>
      </c>
      <c r="J21" s="143" t="e">
        <f t="array" aca="1" ref="J21" ca="1">IF(ROW(C21)&gt;COUNTA(PrüfungAufnahme225!Q:Q),"",INDEX(PrüfungAufnahme225!Q:Q,SMALL(IF(PrüfungAufnahme225!Q$1:Q$1000&lt;&gt;"",ROW($1:$1000)),ROW(A12))))</f>
        <v>#NUM!</v>
      </c>
      <c r="K21" s="144" t="e">
        <f t="array" aca="1" ref="K21" ca="1">IF(ROW(C21)&gt;COUNTA(PrüfungAufnahme225!R:R),"",INDEX(PrüfungAufnahme225!R:R,SMALL(IF(PrüfungAufnahme225!R$1:R$1000&lt;&gt;"",ROW($1:$1000)),ROW(A12))))</f>
        <v>#NUM!</v>
      </c>
      <c r="L21" s="145" t="e">
        <f t="array" aca="1" ref="L21" ca="1">IF(ROW(C21)&gt;COUNTA(PrüfungAufnahme225!S:S),"",INDEX(PrüfungAufnahme225!S:S,SMALL(IF(PrüfungAufnahme225!S$1:S$1000&lt;&gt;"",ROW($1:$1000)),ROW(A12))))</f>
        <v>#NUM!</v>
      </c>
      <c r="M21" s="126" t="e">
        <f t="array" aca="1" ref="M21" ca="1">IF(ROW(C21)&gt;COUNTA(PrüfungAufnahme225!T:T),"",INDEX(PrüfungAufnahme225!T:T,SMALL(IF(PrüfungAufnahme225!T$1:T$1000&lt;&gt;"",ROW($1:$1000)),ROW(A12))))</f>
        <v>#NUM!</v>
      </c>
      <c r="N21" s="140" t="e">
        <f t="array" aca="1" ref="N21" ca="1">IF(ROW(C21)&gt;COUNTA(PrüfungAufnahme225!U:U),"",INDEX(PrüfungAufnahme225!U:U,SMALL(IF(PrüfungAufnahme225!U$1:U$1000&lt;&gt;"",ROW($1:$1000)),ROW(A12))))</f>
        <v>#NUM!</v>
      </c>
      <c r="O21" s="145" t="e">
        <f t="array" aca="1" ref="O21" ca="1">IF(ROW(C21)&gt;COUNTA(PrüfungAufnahme225!V:V),"",INDEX(PrüfungAufnahme225!V:V,SMALL(IF(PrüfungAufnahme225!V$1:V$1000&lt;&gt;"",ROW($1:$1000)),ROW(A12))))</f>
        <v>#NUM!</v>
      </c>
      <c r="P21" s="140" t="str">
        <f t="shared" ca="1" si="1"/>
        <v/>
      </c>
      <c r="Q21" s="191" t="str">
        <f t="shared" ca="1" si="2"/>
        <v/>
      </c>
      <c r="R21" s="76"/>
      <c r="S21" s="197"/>
      <c r="T21" s="75" t="str">
        <f t="shared" si="3"/>
        <v/>
      </c>
      <c r="U21" s="121" t="str">
        <f t="shared" ca="1" si="4"/>
        <v/>
      </c>
      <c r="V21" s="127" t="str">
        <f t="shared" ca="1" si="5"/>
        <v/>
      </c>
      <c r="W21" s="7"/>
      <c r="X21" s="7"/>
      <c r="Y21" s="7"/>
      <c r="Z21" s="7"/>
      <c r="AA21" s="5"/>
      <c r="AB21" s="5"/>
      <c r="AC21" s="5"/>
      <c r="AD21" s="5"/>
      <c r="AE21" s="5"/>
      <c r="AF21" s="5"/>
      <c r="AG21" s="5"/>
      <c r="AH21" s="5"/>
      <c r="AI21" s="5"/>
      <c r="AJ21" s="5"/>
      <c r="AK21" s="5"/>
      <c r="AL21" s="5"/>
    </row>
    <row r="22" spans="1:38" ht="15" customHeight="1">
      <c r="A22" s="5"/>
      <c r="B22" s="124">
        <v>13</v>
      </c>
      <c r="C22" s="126" t="e">
        <f t="array" aca="1" ref="C22" ca="1">IF(ROW(C22)&gt;COUNTA(PrüfungAufnahme225!K:K),"",INDEX(PrüfungAufnahme225!K:K,SMALL(IF(PrüfungAufnahme225!K$1:K$1000&lt;&gt;"",ROW($1:$1000)),ROW(A13))))</f>
        <v>#NUM!</v>
      </c>
      <c r="D22" s="163" t="s">
        <v>100</v>
      </c>
      <c r="E22" s="126" t="e">
        <f t="array" aca="1" ref="E22" ca="1">IF(ROW(C22)&gt;COUNTA(PrüfungAufnahme225!L:L),"",INDEX(PrüfungAufnahme225!L:L,SMALL(IF(PrüfungAufnahme225!L$1:L$1000&lt;&gt;"",ROW($1:$1000)),ROW(A13))))</f>
        <v>#NUM!</v>
      </c>
      <c r="F22" s="126" t="e">
        <f t="array" aca="1" ref="F22" ca="1">IF(ROW(C22)&gt;COUNTA(PrüfungAufnahme225!M:M),"",INDEX(PrüfungAufnahme225!M:M,SMALL(IF(PrüfungAufnahme225!M$1:M$1000&lt;&gt;"",ROW($1:$1000)),ROW(A13))))</f>
        <v>#NUM!</v>
      </c>
      <c r="G22" s="140" t="e">
        <f t="array" aca="1" ref="G22" ca="1">IF(ROW(C22)&gt;COUNTA(PrüfungAufnahme225!N:N),"",INDEX(PrüfungAufnahme225!N:N,SMALL(IF(PrüfungAufnahme225!N$1:N$1000&lt;&gt;"",ROW($1:$1000)),ROW(A13))))</f>
        <v>#NUM!</v>
      </c>
      <c r="H22" s="141" t="e">
        <f t="array" aca="1" ref="H22" ca="1">IF(ROW(C22)&gt;COUNTA(PrüfungAufnahme225!O:O),"",INDEX(PrüfungAufnahme225!O:O,SMALL(IF(PrüfungAufnahme225!O$1:O$1000&lt;&gt;"",ROW($1:$1000)),ROW(A13))))</f>
        <v>#NUM!</v>
      </c>
      <c r="I22" s="142" t="e">
        <f t="array" aca="1" ref="I22" ca="1">IF(ROW(C22)&gt;COUNTA(PrüfungAufnahme225!P:P),"",INDEX(PrüfungAufnahme225!P:P,SMALL(IF(PrüfungAufnahme225!P$1:P$1000&lt;&gt;"",ROW($1:$1000)),ROW(A13))))</f>
        <v>#NUM!</v>
      </c>
      <c r="J22" s="143" t="e">
        <f t="array" aca="1" ref="J22" ca="1">IF(ROW(C22)&gt;COUNTA(PrüfungAufnahme225!Q:Q),"",INDEX(PrüfungAufnahme225!Q:Q,SMALL(IF(PrüfungAufnahme225!Q$1:Q$1000&lt;&gt;"",ROW($1:$1000)),ROW(A13))))</f>
        <v>#NUM!</v>
      </c>
      <c r="K22" s="144" t="e">
        <f t="array" aca="1" ref="K22" ca="1">IF(ROW(C22)&gt;COUNTA(PrüfungAufnahme225!R:R),"",INDEX(PrüfungAufnahme225!R:R,SMALL(IF(PrüfungAufnahme225!R$1:R$1000&lt;&gt;"",ROW($1:$1000)),ROW(A13))))</f>
        <v>#NUM!</v>
      </c>
      <c r="L22" s="145" t="e">
        <f t="array" aca="1" ref="L22" ca="1">IF(ROW(C22)&gt;COUNTA(PrüfungAufnahme225!S:S),"",INDEX(PrüfungAufnahme225!S:S,SMALL(IF(PrüfungAufnahme225!S$1:S$1000&lt;&gt;"",ROW($1:$1000)),ROW(A13))))</f>
        <v>#NUM!</v>
      </c>
      <c r="M22" s="126" t="e">
        <f t="array" aca="1" ref="M22" ca="1">IF(ROW(C22)&gt;COUNTA(PrüfungAufnahme225!T:T),"",INDEX(PrüfungAufnahme225!T:T,SMALL(IF(PrüfungAufnahme225!T$1:T$1000&lt;&gt;"",ROW($1:$1000)),ROW(A13))))</f>
        <v>#NUM!</v>
      </c>
      <c r="N22" s="140" t="e">
        <f t="array" aca="1" ref="N22" ca="1">IF(ROW(C22)&gt;COUNTA(PrüfungAufnahme225!U:U),"",INDEX(PrüfungAufnahme225!U:U,SMALL(IF(PrüfungAufnahme225!U$1:U$1000&lt;&gt;"",ROW($1:$1000)),ROW(A13))))</f>
        <v>#NUM!</v>
      </c>
      <c r="O22" s="145" t="e">
        <f t="array" aca="1" ref="O22" ca="1">IF(ROW(C22)&gt;COUNTA(PrüfungAufnahme225!V:V),"",INDEX(PrüfungAufnahme225!V:V,SMALL(IF(PrüfungAufnahme225!V$1:V$1000&lt;&gt;"",ROW($1:$1000)),ROW(A13))))</f>
        <v>#NUM!</v>
      </c>
      <c r="P22" s="140" t="str">
        <f t="shared" ca="1" si="1"/>
        <v/>
      </c>
      <c r="Q22" s="191" t="str">
        <f t="shared" ca="1" si="2"/>
        <v/>
      </c>
      <c r="R22" s="76"/>
      <c r="S22" s="197"/>
      <c r="T22" s="75" t="str">
        <f t="shared" si="3"/>
        <v/>
      </c>
      <c r="U22" s="121" t="str">
        <f t="shared" ca="1" si="4"/>
        <v/>
      </c>
      <c r="V22" s="127" t="str">
        <f t="shared" ca="1" si="5"/>
        <v/>
      </c>
      <c r="W22" s="7"/>
      <c r="X22" s="7"/>
      <c r="Y22" s="7"/>
      <c r="Z22" s="7"/>
      <c r="AA22" s="5"/>
      <c r="AB22" s="5"/>
      <c r="AC22" s="5"/>
      <c r="AD22" s="5"/>
      <c r="AE22" s="5"/>
      <c r="AF22" s="5"/>
      <c r="AG22" s="5"/>
      <c r="AH22" s="5"/>
      <c r="AI22" s="5"/>
      <c r="AJ22" s="5"/>
      <c r="AK22" s="5"/>
      <c r="AL22" s="5"/>
    </row>
    <row r="23" spans="1:38" ht="15" customHeight="1">
      <c r="A23" s="5"/>
      <c r="B23" s="124">
        <v>14</v>
      </c>
      <c r="C23" s="126" t="e">
        <f t="array" aca="1" ref="C23" ca="1">IF(ROW(C23)&gt;COUNTA(PrüfungAufnahme225!K:K),"",INDEX(PrüfungAufnahme225!K:K,SMALL(IF(PrüfungAufnahme225!K$1:K$1000&lt;&gt;"",ROW($1:$1000)),ROW(A14))))</f>
        <v>#NUM!</v>
      </c>
      <c r="D23" s="163" t="s">
        <v>101</v>
      </c>
      <c r="E23" s="126" t="e">
        <f t="array" aca="1" ref="E23" ca="1">IF(ROW(C23)&gt;COUNTA(PrüfungAufnahme225!L:L),"",INDEX(PrüfungAufnahme225!L:L,SMALL(IF(PrüfungAufnahme225!L$1:L$1000&lt;&gt;"",ROW($1:$1000)),ROW(A14))))</f>
        <v>#NUM!</v>
      </c>
      <c r="F23" s="126" t="e">
        <f t="array" aca="1" ref="F23" ca="1">IF(ROW(C23)&gt;COUNTA(PrüfungAufnahme225!M:M),"",INDEX(PrüfungAufnahme225!M:M,SMALL(IF(PrüfungAufnahme225!M$1:M$1000&lt;&gt;"",ROW($1:$1000)),ROW(A14))))</f>
        <v>#NUM!</v>
      </c>
      <c r="G23" s="140" t="e">
        <f t="array" aca="1" ref="G23" ca="1">IF(ROW(C23)&gt;COUNTA(PrüfungAufnahme225!N:N),"",INDEX(PrüfungAufnahme225!N:N,SMALL(IF(PrüfungAufnahme225!N$1:N$1000&lt;&gt;"",ROW($1:$1000)),ROW(A14))))</f>
        <v>#NUM!</v>
      </c>
      <c r="H23" s="141" t="e">
        <f t="array" aca="1" ref="H23" ca="1">IF(ROW(C23)&gt;COUNTA(PrüfungAufnahme225!O:O),"",INDEX(PrüfungAufnahme225!O:O,SMALL(IF(PrüfungAufnahme225!O$1:O$1000&lt;&gt;"",ROW($1:$1000)),ROW(A14))))</f>
        <v>#NUM!</v>
      </c>
      <c r="I23" s="142" t="e">
        <f t="array" aca="1" ref="I23" ca="1">IF(ROW(C23)&gt;COUNTA(PrüfungAufnahme225!P:P),"",INDEX(PrüfungAufnahme225!P:P,SMALL(IF(PrüfungAufnahme225!P$1:P$1000&lt;&gt;"",ROW($1:$1000)),ROW(A14))))</f>
        <v>#NUM!</v>
      </c>
      <c r="J23" s="143" t="e">
        <f t="array" aca="1" ref="J23" ca="1">IF(ROW(C23)&gt;COUNTA(PrüfungAufnahme225!Q:Q),"",INDEX(PrüfungAufnahme225!Q:Q,SMALL(IF(PrüfungAufnahme225!Q$1:Q$1000&lt;&gt;"",ROW($1:$1000)),ROW(A14))))</f>
        <v>#NUM!</v>
      </c>
      <c r="K23" s="144" t="e">
        <f t="array" aca="1" ref="K23" ca="1">IF(ROW(C23)&gt;COUNTA(PrüfungAufnahme225!R:R),"",INDEX(PrüfungAufnahme225!R:R,SMALL(IF(PrüfungAufnahme225!R$1:R$1000&lt;&gt;"",ROW($1:$1000)),ROW(A14))))</f>
        <v>#NUM!</v>
      </c>
      <c r="L23" s="145" t="e">
        <f t="array" aca="1" ref="L23" ca="1">IF(ROW(C23)&gt;COUNTA(PrüfungAufnahme225!S:S),"",INDEX(PrüfungAufnahme225!S:S,SMALL(IF(PrüfungAufnahme225!S$1:S$1000&lt;&gt;"",ROW($1:$1000)),ROW(A14))))</f>
        <v>#NUM!</v>
      </c>
      <c r="M23" s="126" t="e">
        <f t="array" aca="1" ref="M23" ca="1">IF(ROW(C23)&gt;COUNTA(PrüfungAufnahme225!T:T),"",INDEX(PrüfungAufnahme225!T:T,SMALL(IF(PrüfungAufnahme225!T$1:T$1000&lt;&gt;"",ROW($1:$1000)),ROW(A14))))</f>
        <v>#NUM!</v>
      </c>
      <c r="N23" s="140" t="e">
        <f t="array" aca="1" ref="N23" ca="1">IF(ROW(C23)&gt;COUNTA(PrüfungAufnahme225!U:U),"",INDEX(PrüfungAufnahme225!U:U,SMALL(IF(PrüfungAufnahme225!U$1:U$1000&lt;&gt;"",ROW($1:$1000)),ROW(A14))))</f>
        <v>#NUM!</v>
      </c>
      <c r="O23" s="145" t="e">
        <f t="array" aca="1" ref="O23" ca="1">IF(ROW(C23)&gt;COUNTA(PrüfungAufnahme225!V:V),"",INDEX(PrüfungAufnahme225!V:V,SMALL(IF(PrüfungAufnahme225!V$1:V$1000&lt;&gt;"",ROW($1:$1000)),ROW(A14))))</f>
        <v>#NUM!</v>
      </c>
      <c r="P23" s="140" t="str">
        <f t="shared" ca="1" si="1"/>
        <v/>
      </c>
      <c r="Q23" s="191" t="str">
        <f t="shared" ca="1" si="2"/>
        <v/>
      </c>
      <c r="R23" s="76"/>
      <c r="S23" s="197"/>
      <c r="T23" s="75" t="str">
        <f t="shared" si="3"/>
        <v/>
      </c>
      <c r="U23" s="121" t="str">
        <f t="shared" ca="1" si="4"/>
        <v/>
      </c>
      <c r="V23" s="127" t="str">
        <f t="shared" ca="1" si="5"/>
        <v/>
      </c>
      <c r="W23" s="7"/>
      <c r="X23" s="7"/>
      <c r="Y23" s="7"/>
      <c r="Z23" s="7"/>
      <c r="AA23" s="5"/>
      <c r="AB23" s="5"/>
      <c r="AC23" s="5"/>
      <c r="AD23" s="5"/>
      <c r="AE23" s="5"/>
      <c r="AF23" s="5"/>
      <c r="AG23" s="5"/>
      <c r="AH23" s="5"/>
      <c r="AI23" s="5"/>
      <c r="AJ23" s="5"/>
      <c r="AK23" s="5"/>
      <c r="AL23" s="5"/>
    </row>
    <row r="24" spans="1:38" ht="15" customHeight="1">
      <c r="A24" s="5"/>
      <c r="B24" s="124">
        <v>15</v>
      </c>
      <c r="C24" s="126" t="e">
        <f t="array" aca="1" ref="C24" ca="1">IF(ROW(C24)&gt;COUNTA(PrüfungAufnahme225!K:K),"",INDEX(PrüfungAufnahme225!K:K,SMALL(IF(PrüfungAufnahme225!K$1:K$1000&lt;&gt;"",ROW($1:$1000)),ROW(A15))))</f>
        <v>#NUM!</v>
      </c>
      <c r="D24" s="163" t="s">
        <v>102</v>
      </c>
      <c r="E24" s="126" t="e">
        <f t="array" aca="1" ref="E24" ca="1">IF(ROW(C24)&gt;COUNTA(PrüfungAufnahme225!L:L),"",INDEX(PrüfungAufnahme225!L:L,SMALL(IF(PrüfungAufnahme225!L$1:L$1000&lt;&gt;"",ROW($1:$1000)),ROW(A15))))</f>
        <v>#NUM!</v>
      </c>
      <c r="F24" s="126" t="e">
        <f t="array" aca="1" ref="F24" ca="1">IF(ROW(C24)&gt;COUNTA(PrüfungAufnahme225!M:M),"",INDEX(PrüfungAufnahme225!M:M,SMALL(IF(PrüfungAufnahme225!M$1:M$1000&lt;&gt;"",ROW($1:$1000)),ROW(A15))))</f>
        <v>#NUM!</v>
      </c>
      <c r="G24" s="140" t="e">
        <f t="array" aca="1" ref="G24" ca="1">IF(ROW(C24)&gt;COUNTA(PrüfungAufnahme225!N:N),"",INDEX(PrüfungAufnahme225!N:N,SMALL(IF(PrüfungAufnahme225!N$1:N$1000&lt;&gt;"",ROW($1:$1000)),ROW(A15))))</f>
        <v>#NUM!</v>
      </c>
      <c r="H24" s="141" t="e">
        <f t="array" aca="1" ref="H24" ca="1">IF(ROW(C24)&gt;COUNTA(PrüfungAufnahme225!O:O),"",INDEX(PrüfungAufnahme225!O:O,SMALL(IF(PrüfungAufnahme225!O$1:O$1000&lt;&gt;"",ROW($1:$1000)),ROW(A15))))</f>
        <v>#NUM!</v>
      </c>
      <c r="I24" s="142" t="e">
        <f t="array" aca="1" ref="I24" ca="1">IF(ROW(C24)&gt;COUNTA(PrüfungAufnahme225!P:P),"",INDEX(PrüfungAufnahme225!P:P,SMALL(IF(PrüfungAufnahme225!P$1:P$1000&lt;&gt;"",ROW($1:$1000)),ROW(A15))))</f>
        <v>#NUM!</v>
      </c>
      <c r="J24" s="143" t="e">
        <f t="array" aca="1" ref="J24" ca="1">IF(ROW(C24)&gt;COUNTA(PrüfungAufnahme225!Q:Q),"",INDEX(PrüfungAufnahme225!Q:Q,SMALL(IF(PrüfungAufnahme225!Q$1:Q$1000&lt;&gt;"",ROW($1:$1000)),ROW(A15))))</f>
        <v>#NUM!</v>
      </c>
      <c r="K24" s="144" t="e">
        <f t="array" aca="1" ref="K24" ca="1">IF(ROW(C24)&gt;COUNTA(PrüfungAufnahme225!R:R),"",INDEX(PrüfungAufnahme225!R:R,SMALL(IF(PrüfungAufnahme225!R$1:R$1000&lt;&gt;"",ROW($1:$1000)),ROW(A15))))</f>
        <v>#NUM!</v>
      </c>
      <c r="L24" s="145" t="e">
        <f t="array" aca="1" ref="L24" ca="1">IF(ROW(C24)&gt;COUNTA(PrüfungAufnahme225!S:S),"",INDEX(PrüfungAufnahme225!S:S,SMALL(IF(PrüfungAufnahme225!S$1:S$1000&lt;&gt;"",ROW($1:$1000)),ROW(A15))))</f>
        <v>#NUM!</v>
      </c>
      <c r="M24" s="126" t="e">
        <f t="array" aca="1" ref="M24" ca="1">IF(ROW(C24)&gt;COUNTA(PrüfungAufnahme225!T:T),"",INDEX(PrüfungAufnahme225!T:T,SMALL(IF(PrüfungAufnahme225!T$1:T$1000&lt;&gt;"",ROW($1:$1000)),ROW(A15))))</f>
        <v>#NUM!</v>
      </c>
      <c r="N24" s="140" t="e">
        <f t="array" aca="1" ref="N24" ca="1">IF(ROW(C24)&gt;COUNTA(PrüfungAufnahme225!U:U),"",INDEX(PrüfungAufnahme225!U:U,SMALL(IF(PrüfungAufnahme225!U$1:U$1000&lt;&gt;"",ROW($1:$1000)),ROW(A15))))</f>
        <v>#NUM!</v>
      </c>
      <c r="O24" s="145" t="e">
        <f t="array" aca="1" ref="O24" ca="1">IF(ROW(C24)&gt;COUNTA(PrüfungAufnahme225!V:V),"",INDEX(PrüfungAufnahme225!V:V,SMALL(IF(PrüfungAufnahme225!V$1:V$1000&lt;&gt;"",ROW($1:$1000)),ROW(A15))))</f>
        <v>#NUM!</v>
      </c>
      <c r="P24" s="140" t="str">
        <f t="shared" ca="1" si="1"/>
        <v/>
      </c>
      <c r="Q24" s="191" t="str">
        <f t="shared" ca="1" si="2"/>
        <v/>
      </c>
      <c r="R24" s="76"/>
      <c r="S24" s="197"/>
      <c r="T24" s="75" t="str">
        <f t="shared" si="3"/>
        <v/>
      </c>
      <c r="U24" s="121" t="str">
        <f t="shared" ca="1" si="4"/>
        <v/>
      </c>
      <c r="V24" s="127" t="str">
        <f t="shared" ca="1" si="5"/>
        <v/>
      </c>
      <c r="W24" s="7"/>
      <c r="X24" s="7"/>
      <c r="Y24" s="7"/>
      <c r="Z24" s="7"/>
      <c r="AA24" s="5"/>
      <c r="AB24" s="5"/>
      <c r="AC24" s="5"/>
      <c r="AD24" s="5"/>
      <c r="AE24" s="5"/>
      <c r="AF24" s="5"/>
      <c r="AG24" s="5"/>
      <c r="AH24" s="5"/>
      <c r="AI24" s="5"/>
      <c r="AJ24" s="5"/>
      <c r="AK24" s="5"/>
      <c r="AL24" s="5"/>
    </row>
    <row r="25" spans="1:38" ht="15" customHeight="1">
      <c r="A25" s="5"/>
      <c r="B25" s="124">
        <v>16</v>
      </c>
      <c r="C25" s="126" t="e">
        <f t="array" aca="1" ref="C25" ca="1">IF(ROW(C25)&gt;COUNTA(PrüfungAufnahme225!K:K),"",INDEX(PrüfungAufnahme225!K:K,SMALL(IF(PrüfungAufnahme225!K$1:K$1000&lt;&gt;"",ROW($1:$1000)),ROW(A16))))</f>
        <v>#NUM!</v>
      </c>
      <c r="D25" s="163" t="s">
        <v>103</v>
      </c>
      <c r="E25" s="126" t="e">
        <f t="array" aca="1" ref="E25" ca="1">IF(ROW(C25)&gt;COUNTA(PrüfungAufnahme225!L:L),"",INDEX(PrüfungAufnahme225!L:L,SMALL(IF(PrüfungAufnahme225!L$1:L$1000&lt;&gt;"",ROW($1:$1000)),ROW(A16))))</f>
        <v>#NUM!</v>
      </c>
      <c r="F25" s="126" t="e">
        <f t="array" aca="1" ref="F25" ca="1">IF(ROW(C25)&gt;COUNTA(PrüfungAufnahme225!M:M),"",INDEX(PrüfungAufnahme225!M:M,SMALL(IF(PrüfungAufnahme225!M$1:M$1000&lt;&gt;"",ROW($1:$1000)),ROW(A16))))</f>
        <v>#NUM!</v>
      </c>
      <c r="G25" s="140" t="e">
        <f t="array" aca="1" ref="G25" ca="1">IF(ROW(C25)&gt;COUNTA(PrüfungAufnahme225!N:N),"",INDEX(PrüfungAufnahme225!N:N,SMALL(IF(PrüfungAufnahme225!N$1:N$1000&lt;&gt;"",ROW($1:$1000)),ROW(A16))))</f>
        <v>#NUM!</v>
      </c>
      <c r="H25" s="141" t="e">
        <f t="array" aca="1" ref="H25" ca="1">IF(ROW(C25)&gt;COUNTA(PrüfungAufnahme225!O:O),"",INDEX(PrüfungAufnahme225!O:O,SMALL(IF(PrüfungAufnahme225!O$1:O$1000&lt;&gt;"",ROW($1:$1000)),ROW(A16))))</f>
        <v>#NUM!</v>
      </c>
      <c r="I25" s="142" t="e">
        <f t="array" aca="1" ref="I25" ca="1">IF(ROW(C25)&gt;COUNTA(PrüfungAufnahme225!P:P),"",INDEX(PrüfungAufnahme225!P:P,SMALL(IF(PrüfungAufnahme225!P$1:P$1000&lt;&gt;"",ROW($1:$1000)),ROW(A16))))</f>
        <v>#NUM!</v>
      </c>
      <c r="J25" s="143" t="e">
        <f t="array" aca="1" ref="J25" ca="1">IF(ROW(C25)&gt;COUNTA(PrüfungAufnahme225!Q:Q),"",INDEX(PrüfungAufnahme225!Q:Q,SMALL(IF(PrüfungAufnahme225!Q$1:Q$1000&lt;&gt;"",ROW($1:$1000)),ROW(A16))))</f>
        <v>#NUM!</v>
      </c>
      <c r="K25" s="144" t="e">
        <f t="array" aca="1" ref="K25" ca="1">IF(ROW(C25)&gt;COUNTA(PrüfungAufnahme225!R:R),"",INDEX(PrüfungAufnahme225!R:R,SMALL(IF(PrüfungAufnahme225!R$1:R$1000&lt;&gt;"",ROW($1:$1000)),ROW(A16))))</f>
        <v>#NUM!</v>
      </c>
      <c r="L25" s="145" t="e">
        <f t="array" aca="1" ref="L25" ca="1">IF(ROW(C25)&gt;COUNTA(PrüfungAufnahme225!S:S),"",INDEX(PrüfungAufnahme225!S:S,SMALL(IF(PrüfungAufnahme225!S$1:S$1000&lt;&gt;"",ROW($1:$1000)),ROW(A16))))</f>
        <v>#NUM!</v>
      </c>
      <c r="M25" s="126" t="e">
        <f t="array" aca="1" ref="M25" ca="1">IF(ROW(C25)&gt;COUNTA(PrüfungAufnahme225!T:T),"",INDEX(PrüfungAufnahme225!T:T,SMALL(IF(PrüfungAufnahme225!T$1:T$1000&lt;&gt;"",ROW($1:$1000)),ROW(A16))))</f>
        <v>#NUM!</v>
      </c>
      <c r="N25" s="140" t="e">
        <f t="array" aca="1" ref="N25" ca="1">IF(ROW(C25)&gt;COUNTA(PrüfungAufnahme225!U:U),"",INDEX(PrüfungAufnahme225!U:U,SMALL(IF(PrüfungAufnahme225!U$1:U$1000&lt;&gt;"",ROW($1:$1000)),ROW(A16))))</f>
        <v>#NUM!</v>
      </c>
      <c r="O25" s="145" t="e">
        <f t="array" aca="1" ref="O25" ca="1">IF(ROW(C25)&gt;COUNTA(PrüfungAufnahme225!V:V),"",INDEX(PrüfungAufnahme225!V:V,SMALL(IF(PrüfungAufnahme225!V$1:V$1000&lt;&gt;"",ROW($1:$1000)),ROW(A16))))</f>
        <v>#NUM!</v>
      </c>
      <c r="P25" s="140" t="str">
        <f t="shared" ca="1" si="1"/>
        <v/>
      </c>
      <c r="Q25" s="191" t="str">
        <f t="shared" ca="1" si="2"/>
        <v/>
      </c>
      <c r="R25" s="76"/>
      <c r="S25" s="197"/>
      <c r="T25" s="75" t="str">
        <f t="shared" si="3"/>
        <v/>
      </c>
      <c r="U25" s="121" t="str">
        <f t="shared" ca="1" si="4"/>
        <v/>
      </c>
      <c r="V25" s="127" t="str">
        <f t="shared" ca="1" si="5"/>
        <v/>
      </c>
      <c r="W25" s="7"/>
      <c r="X25" s="7"/>
      <c r="Y25" s="7"/>
      <c r="Z25" s="7"/>
      <c r="AA25" s="5"/>
      <c r="AB25" s="5"/>
      <c r="AC25" s="5"/>
      <c r="AD25" s="5"/>
      <c r="AE25" s="5"/>
      <c r="AF25" s="5"/>
      <c r="AG25" s="5"/>
      <c r="AH25" s="5"/>
      <c r="AI25" s="5"/>
      <c r="AJ25" s="5"/>
      <c r="AK25" s="5"/>
      <c r="AL25" s="5"/>
    </row>
    <row r="26" spans="1:38" ht="15" customHeight="1">
      <c r="A26" s="5"/>
      <c r="B26" s="124">
        <v>17</v>
      </c>
      <c r="C26" s="126" t="e">
        <f t="array" aca="1" ref="C26" ca="1">IF(ROW(C26)&gt;COUNTA(PrüfungAufnahme225!K:K),"",INDEX(PrüfungAufnahme225!K:K,SMALL(IF(PrüfungAufnahme225!K$1:K$1000&lt;&gt;"",ROW($1:$1000)),ROW(A17))))</f>
        <v>#NUM!</v>
      </c>
      <c r="D26" s="163" t="s">
        <v>104</v>
      </c>
      <c r="E26" s="126" t="e">
        <f t="array" aca="1" ref="E26" ca="1">IF(ROW(C26)&gt;COUNTA(PrüfungAufnahme225!L:L),"",INDEX(PrüfungAufnahme225!L:L,SMALL(IF(PrüfungAufnahme225!L$1:L$1000&lt;&gt;"",ROW($1:$1000)),ROW(A17))))</f>
        <v>#NUM!</v>
      </c>
      <c r="F26" s="126" t="e">
        <f t="array" aca="1" ref="F26" ca="1">IF(ROW(C26)&gt;COUNTA(PrüfungAufnahme225!M:M),"",INDEX(PrüfungAufnahme225!M:M,SMALL(IF(PrüfungAufnahme225!M$1:M$1000&lt;&gt;"",ROW($1:$1000)),ROW(A17))))</f>
        <v>#NUM!</v>
      </c>
      <c r="G26" s="140" t="e">
        <f t="array" aca="1" ref="G26" ca="1">IF(ROW(C26)&gt;COUNTA(PrüfungAufnahme225!N:N),"",INDEX(PrüfungAufnahme225!N:N,SMALL(IF(PrüfungAufnahme225!N$1:N$1000&lt;&gt;"",ROW($1:$1000)),ROW(A17))))</f>
        <v>#NUM!</v>
      </c>
      <c r="H26" s="141" t="e">
        <f t="array" aca="1" ref="H26" ca="1">IF(ROW(C26)&gt;COUNTA(PrüfungAufnahme225!O:O),"",INDEX(PrüfungAufnahme225!O:O,SMALL(IF(PrüfungAufnahme225!O$1:O$1000&lt;&gt;"",ROW($1:$1000)),ROW(A17))))</f>
        <v>#NUM!</v>
      </c>
      <c r="I26" s="142" t="e">
        <f t="array" aca="1" ref="I26" ca="1">IF(ROW(C26)&gt;COUNTA(PrüfungAufnahme225!P:P),"",INDEX(PrüfungAufnahme225!P:P,SMALL(IF(PrüfungAufnahme225!P$1:P$1000&lt;&gt;"",ROW($1:$1000)),ROW(A17))))</f>
        <v>#NUM!</v>
      </c>
      <c r="J26" s="143" t="e">
        <f t="array" aca="1" ref="J26" ca="1">IF(ROW(C26)&gt;COUNTA(PrüfungAufnahme225!Q:Q),"",INDEX(PrüfungAufnahme225!Q:Q,SMALL(IF(PrüfungAufnahme225!Q$1:Q$1000&lt;&gt;"",ROW($1:$1000)),ROW(A17))))</f>
        <v>#NUM!</v>
      </c>
      <c r="K26" s="144" t="e">
        <f t="array" aca="1" ref="K26" ca="1">IF(ROW(C26)&gt;COUNTA(PrüfungAufnahme225!R:R),"",INDEX(PrüfungAufnahme225!R:R,SMALL(IF(PrüfungAufnahme225!R$1:R$1000&lt;&gt;"",ROW($1:$1000)),ROW(A17))))</f>
        <v>#NUM!</v>
      </c>
      <c r="L26" s="145" t="e">
        <f t="array" aca="1" ref="L26" ca="1">IF(ROW(C26)&gt;COUNTA(PrüfungAufnahme225!S:S),"",INDEX(PrüfungAufnahme225!S:S,SMALL(IF(PrüfungAufnahme225!S$1:S$1000&lt;&gt;"",ROW($1:$1000)),ROW(A17))))</f>
        <v>#NUM!</v>
      </c>
      <c r="M26" s="126" t="e">
        <f t="array" aca="1" ref="M26" ca="1">IF(ROW(C26)&gt;COUNTA(PrüfungAufnahme225!T:T),"",INDEX(PrüfungAufnahme225!T:T,SMALL(IF(PrüfungAufnahme225!T$1:T$1000&lt;&gt;"",ROW($1:$1000)),ROW(A17))))</f>
        <v>#NUM!</v>
      </c>
      <c r="N26" s="140" t="e">
        <f t="array" aca="1" ref="N26" ca="1">IF(ROW(C26)&gt;COUNTA(PrüfungAufnahme225!U:U),"",INDEX(PrüfungAufnahme225!U:U,SMALL(IF(PrüfungAufnahme225!U$1:U$1000&lt;&gt;"",ROW($1:$1000)),ROW(A17))))</f>
        <v>#NUM!</v>
      </c>
      <c r="O26" s="145" t="e">
        <f t="array" aca="1" ref="O26" ca="1">IF(ROW(C26)&gt;COUNTA(PrüfungAufnahme225!V:V),"",INDEX(PrüfungAufnahme225!V:V,SMALL(IF(PrüfungAufnahme225!V$1:V$1000&lt;&gt;"",ROW($1:$1000)),ROW(A17))))</f>
        <v>#NUM!</v>
      </c>
      <c r="P26" s="140" t="str">
        <f t="shared" ca="1" si="1"/>
        <v/>
      </c>
      <c r="Q26" s="191" t="str">
        <f t="shared" ca="1" si="2"/>
        <v/>
      </c>
      <c r="R26" s="76"/>
      <c r="S26" s="197"/>
      <c r="T26" s="75" t="str">
        <f t="shared" si="3"/>
        <v/>
      </c>
      <c r="U26" s="121" t="str">
        <f t="shared" ca="1" si="4"/>
        <v/>
      </c>
      <c r="V26" s="127" t="str">
        <f t="shared" ca="1" si="5"/>
        <v/>
      </c>
      <c r="W26" s="7"/>
      <c r="X26" s="7"/>
      <c r="Y26" s="7"/>
      <c r="Z26" s="7"/>
      <c r="AA26" s="5"/>
      <c r="AB26" s="5"/>
      <c r="AC26" s="5"/>
      <c r="AD26" s="5"/>
      <c r="AE26" s="5"/>
      <c r="AF26" s="5"/>
      <c r="AG26" s="5"/>
      <c r="AH26" s="5"/>
      <c r="AI26" s="5"/>
      <c r="AJ26" s="5"/>
      <c r="AK26" s="5"/>
      <c r="AL26" s="5"/>
    </row>
    <row r="27" spans="1:38" ht="15" customHeight="1">
      <c r="A27" s="5"/>
      <c r="B27" s="124">
        <v>18</v>
      </c>
      <c r="C27" s="126" t="e">
        <f t="array" aca="1" ref="C27" ca="1">IF(ROW(C27)&gt;COUNTA(PrüfungAufnahme225!K:K),"",INDEX(PrüfungAufnahme225!K:K,SMALL(IF(PrüfungAufnahme225!K$1:K$1000&lt;&gt;"",ROW($1:$1000)),ROW(A18))))</f>
        <v>#NUM!</v>
      </c>
      <c r="D27" s="163" t="s">
        <v>105</v>
      </c>
      <c r="E27" s="126" t="e">
        <f t="array" aca="1" ref="E27" ca="1">IF(ROW(C27)&gt;COUNTA(PrüfungAufnahme225!L:L),"",INDEX(PrüfungAufnahme225!L:L,SMALL(IF(PrüfungAufnahme225!L$1:L$1000&lt;&gt;"",ROW($1:$1000)),ROW(A18))))</f>
        <v>#NUM!</v>
      </c>
      <c r="F27" s="126" t="e">
        <f t="array" aca="1" ref="F27" ca="1">IF(ROW(C27)&gt;COUNTA(PrüfungAufnahme225!M:M),"",INDEX(PrüfungAufnahme225!M:M,SMALL(IF(PrüfungAufnahme225!M$1:M$1000&lt;&gt;"",ROW($1:$1000)),ROW(A18))))</f>
        <v>#NUM!</v>
      </c>
      <c r="G27" s="140" t="e">
        <f t="array" aca="1" ref="G27" ca="1">IF(ROW(C27)&gt;COUNTA(PrüfungAufnahme225!N:N),"",INDEX(PrüfungAufnahme225!N:N,SMALL(IF(PrüfungAufnahme225!N$1:N$1000&lt;&gt;"",ROW($1:$1000)),ROW(A18))))</f>
        <v>#NUM!</v>
      </c>
      <c r="H27" s="141" t="e">
        <f t="array" aca="1" ref="H27" ca="1">IF(ROW(C27)&gt;COUNTA(PrüfungAufnahme225!O:O),"",INDEX(PrüfungAufnahme225!O:O,SMALL(IF(PrüfungAufnahme225!O$1:O$1000&lt;&gt;"",ROW($1:$1000)),ROW(A18))))</f>
        <v>#NUM!</v>
      </c>
      <c r="I27" s="142" t="e">
        <f t="array" aca="1" ref="I27" ca="1">IF(ROW(C27)&gt;COUNTA(PrüfungAufnahme225!P:P),"",INDEX(PrüfungAufnahme225!P:P,SMALL(IF(PrüfungAufnahme225!P$1:P$1000&lt;&gt;"",ROW($1:$1000)),ROW(A18))))</f>
        <v>#NUM!</v>
      </c>
      <c r="J27" s="143" t="e">
        <f t="array" aca="1" ref="J27" ca="1">IF(ROW(C27)&gt;COUNTA(PrüfungAufnahme225!Q:Q),"",INDEX(PrüfungAufnahme225!Q:Q,SMALL(IF(PrüfungAufnahme225!Q$1:Q$1000&lt;&gt;"",ROW($1:$1000)),ROW(A18))))</f>
        <v>#NUM!</v>
      </c>
      <c r="K27" s="144" t="e">
        <f t="array" aca="1" ref="K27" ca="1">IF(ROW(C27)&gt;COUNTA(PrüfungAufnahme225!R:R),"",INDEX(PrüfungAufnahme225!R:R,SMALL(IF(PrüfungAufnahme225!R$1:R$1000&lt;&gt;"",ROW($1:$1000)),ROW(A18))))</f>
        <v>#NUM!</v>
      </c>
      <c r="L27" s="145" t="e">
        <f t="array" aca="1" ref="L27" ca="1">IF(ROW(C27)&gt;COUNTA(PrüfungAufnahme225!S:S),"",INDEX(PrüfungAufnahme225!S:S,SMALL(IF(PrüfungAufnahme225!S$1:S$1000&lt;&gt;"",ROW($1:$1000)),ROW(A18))))</f>
        <v>#NUM!</v>
      </c>
      <c r="M27" s="126" t="e">
        <f t="array" aca="1" ref="M27" ca="1">IF(ROW(C27)&gt;COUNTA(PrüfungAufnahme225!T:T),"",INDEX(PrüfungAufnahme225!T:T,SMALL(IF(PrüfungAufnahme225!T$1:T$1000&lt;&gt;"",ROW($1:$1000)),ROW(A18))))</f>
        <v>#NUM!</v>
      </c>
      <c r="N27" s="140" t="e">
        <f t="array" aca="1" ref="N27" ca="1">IF(ROW(C27)&gt;COUNTA(PrüfungAufnahme225!U:U),"",INDEX(PrüfungAufnahme225!U:U,SMALL(IF(PrüfungAufnahme225!U$1:U$1000&lt;&gt;"",ROW($1:$1000)),ROW(A18))))</f>
        <v>#NUM!</v>
      </c>
      <c r="O27" s="145" t="e">
        <f t="array" aca="1" ref="O27" ca="1">IF(ROW(C27)&gt;COUNTA(PrüfungAufnahme225!V:V),"",INDEX(PrüfungAufnahme225!V:V,SMALL(IF(PrüfungAufnahme225!V$1:V$1000&lt;&gt;"",ROW($1:$1000)),ROW(A18))))</f>
        <v>#NUM!</v>
      </c>
      <c r="P27" s="140" t="str">
        <f t="shared" ca="1" si="1"/>
        <v/>
      </c>
      <c r="Q27" s="191" t="str">
        <f t="shared" ca="1" si="2"/>
        <v/>
      </c>
      <c r="R27" s="76"/>
      <c r="S27" s="197"/>
      <c r="T27" s="75" t="str">
        <f t="shared" si="3"/>
        <v/>
      </c>
      <c r="U27" s="121" t="str">
        <f t="shared" ca="1" si="4"/>
        <v/>
      </c>
      <c r="V27" s="127" t="str">
        <f t="shared" ca="1" si="5"/>
        <v/>
      </c>
      <c r="W27" s="7"/>
      <c r="X27" s="7"/>
      <c r="Y27" s="7"/>
      <c r="Z27" s="7"/>
      <c r="AA27" s="5"/>
      <c r="AB27" s="5"/>
      <c r="AC27" s="5"/>
      <c r="AD27" s="5"/>
      <c r="AE27" s="5"/>
      <c r="AF27" s="5"/>
      <c r="AG27" s="5"/>
      <c r="AH27" s="5"/>
      <c r="AI27" s="5"/>
      <c r="AJ27" s="5"/>
      <c r="AK27" s="5"/>
      <c r="AL27" s="5"/>
    </row>
    <row r="28" spans="1:38" ht="15" customHeight="1">
      <c r="A28" s="5"/>
      <c r="B28" s="124">
        <v>19</v>
      </c>
      <c r="C28" s="126" t="e">
        <f t="array" aca="1" ref="C28" ca="1">IF(ROW(C28)&gt;COUNTA(PrüfungAufnahme225!K:K),"",INDEX(PrüfungAufnahme225!K:K,SMALL(IF(PrüfungAufnahme225!K$1:K$1000&lt;&gt;"",ROW($1:$1000)),ROW(A19))))</f>
        <v>#NUM!</v>
      </c>
      <c r="D28" s="163" t="s">
        <v>106</v>
      </c>
      <c r="E28" s="126" t="e">
        <f t="array" aca="1" ref="E28" ca="1">IF(ROW(C28)&gt;COUNTA(PrüfungAufnahme225!L:L),"",INDEX(PrüfungAufnahme225!L:L,SMALL(IF(PrüfungAufnahme225!L$1:L$1000&lt;&gt;"",ROW($1:$1000)),ROW(A19))))</f>
        <v>#NUM!</v>
      </c>
      <c r="F28" s="126" t="e">
        <f t="array" aca="1" ref="F28" ca="1">IF(ROW(C28)&gt;COUNTA(PrüfungAufnahme225!M:M),"",INDEX(PrüfungAufnahme225!M:M,SMALL(IF(PrüfungAufnahme225!M$1:M$1000&lt;&gt;"",ROW($1:$1000)),ROW(A19))))</f>
        <v>#NUM!</v>
      </c>
      <c r="G28" s="140" t="e">
        <f t="array" aca="1" ref="G28" ca="1">IF(ROW(C28)&gt;COUNTA(PrüfungAufnahme225!N:N),"",INDEX(PrüfungAufnahme225!N:N,SMALL(IF(PrüfungAufnahme225!N$1:N$1000&lt;&gt;"",ROW($1:$1000)),ROW(A19))))</f>
        <v>#NUM!</v>
      </c>
      <c r="H28" s="141" t="e">
        <f t="array" aca="1" ref="H28" ca="1">IF(ROW(C28)&gt;COUNTA(PrüfungAufnahme225!O:O),"",INDEX(PrüfungAufnahme225!O:O,SMALL(IF(PrüfungAufnahme225!O$1:O$1000&lt;&gt;"",ROW($1:$1000)),ROW(A19))))</f>
        <v>#NUM!</v>
      </c>
      <c r="I28" s="142" t="e">
        <f t="array" aca="1" ref="I28" ca="1">IF(ROW(C28)&gt;COUNTA(PrüfungAufnahme225!P:P),"",INDEX(PrüfungAufnahme225!P:P,SMALL(IF(PrüfungAufnahme225!P$1:P$1000&lt;&gt;"",ROW($1:$1000)),ROW(A19))))</f>
        <v>#NUM!</v>
      </c>
      <c r="J28" s="143" t="e">
        <f t="array" aca="1" ref="J28" ca="1">IF(ROW(C28)&gt;COUNTA(PrüfungAufnahme225!Q:Q),"",INDEX(PrüfungAufnahme225!Q:Q,SMALL(IF(PrüfungAufnahme225!Q$1:Q$1000&lt;&gt;"",ROW($1:$1000)),ROW(A19))))</f>
        <v>#NUM!</v>
      </c>
      <c r="K28" s="144" t="e">
        <f t="array" aca="1" ref="K28" ca="1">IF(ROW(C28)&gt;COUNTA(PrüfungAufnahme225!R:R),"",INDEX(PrüfungAufnahme225!R:R,SMALL(IF(PrüfungAufnahme225!R$1:R$1000&lt;&gt;"",ROW($1:$1000)),ROW(A19))))</f>
        <v>#NUM!</v>
      </c>
      <c r="L28" s="145" t="e">
        <f t="array" aca="1" ref="L28" ca="1">IF(ROW(C28)&gt;COUNTA(PrüfungAufnahme225!S:S),"",INDEX(PrüfungAufnahme225!S:S,SMALL(IF(PrüfungAufnahme225!S$1:S$1000&lt;&gt;"",ROW($1:$1000)),ROW(A19))))</f>
        <v>#NUM!</v>
      </c>
      <c r="M28" s="126" t="e">
        <f t="array" aca="1" ref="M28" ca="1">IF(ROW(C28)&gt;COUNTA(PrüfungAufnahme225!T:T),"",INDEX(PrüfungAufnahme225!T:T,SMALL(IF(PrüfungAufnahme225!T$1:T$1000&lt;&gt;"",ROW($1:$1000)),ROW(A19))))</f>
        <v>#NUM!</v>
      </c>
      <c r="N28" s="140" t="e">
        <f t="array" aca="1" ref="N28" ca="1">IF(ROW(C28)&gt;COUNTA(PrüfungAufnahme225!U:U),"",INDEX(PrüfungAufnahme225!U:U,SMALL(IF(PrüfungAufnahme225!U$1:U$1000&lt;&gt;"",ROW($1:$1000)),ROW(A19))))</f>
        <v>#NUM!</v>
      </c>
      <c r="O28" s="145" t="e">
        <f t="array" aca="1" ref="O28" ca="1">IF(ROW(C28)&gt;COUNTA(PrüfungAufnahme225!V:V),"",INDEX(PrüfungAufnahme225!V:V,SMALL(IF(PrüfungAufnahme225!V$1:V$1000&lt;&gt;"",ROW($1:$1000)),ROW(A19))))</f>
        <v>#NUM!</v>
      </c>
      <c r="P28" s="140" t="str">
        <f t="shared" ca="1" si="1"/>
        <v/>
      </c>
      <c r="Q28" s="191" t="str">
        <f t="shared" ca="1" si="2"/>
        <v/>
      </c>
      <c r="R28" s="76"/>
      <c r="S28" s="197"/>
      <c r="T28" s="75" t="str">
        <f t="shared" si="3"/>
        <v/>
      </c>
      <c r="U28" s="121" t="str">
        <f t="shared" ca="1" si="4"/>
        <v/>
      </c>
      <c r="V28" s="127" t="str">
        <f t="shared" ca="1" si="5"/>
        <v/>
      </c>
      <c r="W28" s="7"/>
      <c r="X28" s="7"/>
      <c r="Y28" s="7"/>
      <c r="Z28" s="7"/>
      <c r="AA28" s="5"/>
      <c r="AB28" s="5"/>
      <c r="AC28" s="5"/>
      <c r="AD28" s="5"/>
      <c r="AE28" s="5"/>
      <c r="AF28" s="5"/>
      <c r="AG28" s="5"/>
      <c r="AH28" s="5"/>
      <c r="AI28" s="5"/>
      <c r="AJ28" s="5"/>
      <c r="AK28" s="5"/>
      <c r="AL28" s="5"/>
    </row>
    <row r="29" spans="1:38" ht="15" customHeight="1">
      <c r="A29" s="5"/>
      <c r="B29" s="124">
        <v>20</v>
      </c>
      <c r="C29" s="126" t="e">
        <f t="array" aca="1" ref="C29" ca="1">IF(ROW(C29)&gt;COUNTA(PrüfungAufnahme225!K:K),"",INDEX(PrüfungAufnahme225!K:K,SMALL(IF(PrüfungAufnahme225!K$1:K$1000&lt;&gt;"",ROW($1:$1000)),ROW(A20))))</f>
        <v>#NUM!</v>
      </c>
      <c r="D29" s="163" t="s">
        <v>107</v>
      </c>
      <c r="E29" s="126" t="e">
        <f t="array" aca="1" ref="E29" ca="1">IF(ROW(C29)&gt;COUNTA(PrüfungAufnahme225!L:L),"",INDEX(PrüfungAufnahme225!L:L,SMALL(IF(PrüfungAufnahme225!L$1:L$1000&lt;&gt;"",ROW($1:$1000)),ROW(A20))))</f>
        <v>#NUM!</v>
      </c>
      <c r="F29" s="126" t="e">
        <f t="array" aca="1" ref="F29" ca="1">IF(ROW(C29)&gt;COUNTA(PrüfungAufnahme225!M:M),"",INDEX(PrüfungAufnahme225!M:M,SMALL(IF(PrüfungAufnahme225!M$1:M$1000&lt;&gt;"",ROW($1:$1000)),ROW(A20))))</f>
        <v>#NUM!</v>
      </c>
      <c r="G29" s="140" t="e">
        <f t="array" aca="1" ref="G29" ca="1">IF(ROW(C29)&gt;COUNTA(PrüfungAufnahme225!N:N),"",INDEX(PrüfungAufnahme225!N:N,SMALL(IF(PrüfungAufnahme225!N$1:N$1000&lt;&gt;"",ROW($1:$1000)),ROW(A20))))</f>
        <v>#NUM!</v>
      </c>
      <c r="H29" s="141" t="e">
        <f t="array" aca="1" ref="H29" ca="1">IF(ROW(C29)&gt;COUNTA(PrüfungAufnahme225!O:O),"",INDEX(PrüfungAufnahme225!O:O,SMALL(IF(PrüfungAufnahme225!O$1:O$1000&lt;&gt;"",ROW($1:$1000)),ROW(A20))))</f>
        <v>#NUM!</v>
      </c>
      <c r="I29" s="142" t="e">
        <f t="array" aca="1" ref="I29" ca="1">IF(ROW(C29)&gt;COUNTA(PrüfungAufnahme225!P:P),"",INDEX(PrüfungAufnahme225!P:P,SMALL(IF(PrüfungAufnahme225!P$1:P$1000&lt;&gt;"",ROW($1:$1000)),ROW(A20))))</f>
        <v>#NUM!</v>
      </c>
      <c r="J29" s="143" t="e">
        <f t="array" aca="1" ref="J29" ca="1">IF(ROW(C29)&gt;COUNTA(PrüfungAufnahme225!Q:Q),"",INDEX(PrüfungAufnahme225!Q:Q,SMALL(IF(PrüfungAufnahme225!Q$1:Q$1000&lt;&gt;"",ROW($1:$1000)),ROW(A20))))</f>
        <v>#NUM!</v>
      </c>
      <c r="K29" s="144" t="e">
        <f t="array" aca="1" ref="K29" ca="1">IF(ROW(C29)&gt;COUNTA(PrüfungAufnahme225!R:R),"",INDEX(PrüfungAufnahme225!R:R,SMALL(IF(PrüfungAufnahme225!R$1:R$1000&lt;&gt;"",ROW($1:$1000)),ROW(A20))))</f>
        <v>#NUM!</v>
      </c>
      <c r="L29" s="145" t="e">
        <f t="array" aca="1" ref="L29" ca="1">IF(ROW(C29)&gt;COUNTA(PrüfungAufnahme225!S:S),"",INDEX(PrüfungAufnahme225!S:S,SMALL(IF(PrüfungAufnahme225!S$1:S$1000&lt;&gt;"",ROW($1:$1000)),ROW(A20))))</f>
        <v>#NUM!</v>
      </c>
      <c r="M29" s="126" t="e">
        <f t="array" aca="1" ref="M29" ca="1">IF(ROW(C29)&gt;COUNTA(PrüfungAufnahme225!T:T),"",INDEX(PrüfungAufnahme225!T:T,SMALL(IF(PrüfungAufnahme225!T$1:T$1000&lt;&gt;"",ROW($1:$1000)),ROW(A20))))</f>
        <v>#NUM!</v>
      </c>
      <c r="N29" s="140" t="e">
        <f t="array" aca="1" ref="N29" ca="1">IF(ROW(C29)&gt;COUNTA(PrüfungAufnahme225!U:U),"",INDEX(PrüfungAufnahme225!U:U,SMALL(IF(PrüfungAufnahme225!U$1:U$1000&lt;&gt;"",ROW($1:$1000)),ROW(A20))))</f>
        <v>#NUM!</v>
      </c>
      <c r="O29" s="145" t="e">
        <f t="array" aca="1" ref="O29" ca="1">IF(ROW(C29)&gt;COUNTA(PrüfungAufnahme225!V:V),"",INDEX(PrüfungAufnahme225!V:V,SMALL(IF(PrüfungAufnahme225!V$1:V$1000&lt;&gt;"",ROW($1:$1000)),ROW(A20))))</f>
        <v>#NUM!</v>
      </c>
      <c r="P29" s="140" t="str">
        <f t="shared" ca="1" si="1"/>
        <v/>
      </c>
      <c r="Q29" s="191" t="str">
        <f t="shared" ca="1" si="2"/>
        <v/>
      </c>
      <c r="R29" s="76"/>
      <c r="S29" s="197"/>
      <c r="T29" s="75" t="str">
        <f t="shared" si="3"/>
        <v/>
      </c>
      <c r="U29" s="121" t="str">
        <f t="shared" ca="1" si="4"/>
        <v/>
      </c>
      <c r="V29" s="127" t="str">
        <f t="shared" ca="1" si="5"/>
        <v/>
      </c>
      <c r="W29" s="7"/>
      <c r="X29" s="7"/>
      <c r="Y29" s="7"/>
      <c r="Z29" s="7"/>
      <c r="AA29" s="5"/>
      <c r="AB29" s="5"/>
      <c r="AC29" s="5"/>
      <c r="AD29" s="5"/>
      <c r="AE29" s="5"/>
      <c r="AF29" s="5"/>
      <c r="AG29" s="5"/>
      <c r="AH29" s="5"/>
      <c r="AI29" s="5"/>
      <c r="AJ29" s="5"/>
      <c r="AK29" s="5"/>
      <c r="AL29" s="5"/>
    </row>
    <row r="30" spans="1:38" ht="15" customHeight="1">
      <c r="A30" s="5"/>
      <c r="B30" s="124">
        <v>21</v>
      </c>
      <c r="C30" s="126" t="e">
        <f t="array" aca="1" ref="C30" ca="1">IF(ROW(C30)&gt;COUNTA(PrüfungAufnahme225!K:K),"",INDEX(PrüfungAufnahme225!K:K,SMALL(IF(PrüfungAufnahme225!K$1:K$1000&lt;&gt;"",ROW($1:$1000)),ROW(A21))))</f>
        <v>#NUM!</v>
      </c>
      <c r="D30" s="163" t="s">
        <v>108</v>
      </c>
      <c r="E30" s="126" t="e">
        <f t="array" aca="1" ref="E30" ca="1">IF(ROW(C30)&gt;COUNTA(PrüfungAufnahme225!L:L),"",INDEX(PrüfungAufnahme225!L:L,SMALL(IF(PrüfungAufnahme225!L$1:L$1000&lt;&gt;"",ROW($1:$1000)),ROW(A21))))</f>
        <v>#NUM!</v>
      </c>
      <c r="F30" s="126" t="e">
        <f t="array" aca="1" ref="F30" ca="1">IF(ROW(C30)&gt;COUNTA(PrüfungAufnahme225!M:M),"",INDEX(PrüfungAufnahme225!M:M,SMALL(IF(PrüfungAufnahme225!M$1:M$1000&lt;&gt;"",ROW($1:$1000)),ROW(A21))))</f>
        <v>#NUM!</v>
      </c>
      <c r="G30" s="140" t="e">
        <f t="array" aca="1" ref="G30" ca="1">IF(ROW(C30)&gt;COUNTA(PrüfungAufnahme225!N:N),"",INDEX(PrüfungAufnahme225!N:N,SMALL(IF(PrüfungAufnahme225!N$1:N$1000&lt;&gt;"",ROW($1:$1000)),ROW(A21))))</f>
        <v>#NUM!</v>
      </c>
      <c r="H30" s="141" t="e">
        <f t="array" aca="1" ref="H30" ca="1">IF(ROW(C30)&gt;COUNTA(PrüfungAufnahme225!O:O),"",INDEX(PrüfungAufnahme225!O:O,SMALL(IF(PrüfungAufnahme225!O$1:O$1000&lt;&gt;"",ROW($1:$1000)),ROW(A21))))</f>
        <v>#NUM!</v>
      </c>
      <c r="I30" s="142" t="e">
        <f t="array" aca="1" ref="I30" ca="1">IF(ROW(C30)&gt;COUNTA(PrüfungAufnahme225!P:P),"",INDEX(PrüfungAufnahme225!P:P,SMALL(IF(PrüfungAufnahme225!P$1:P$1000&lt;&gt;"",ROW($1:$1000)),ROW(A21))))</f>
        <v>#NUM!</v>
      </c>
      <c r="J30" s="143" t="e">
        <f t="array" aca="1" ref="J30" ca="1">IF(ROW(C30)&gt;COUNTA(PrüfungAufnahme225!Q:Q),"",INDEX(PrüfungAufnahme225!Q:Q,SMALL(IF(PrüfungAufnahme225!Q$1:Q$1000&lt;&gt;"",ROW($1:$1000)),ROW(A21))))</f>
        <v>#NUM!</v>
      </c>
      <c r="K30" s="144" t="e">
        <f t="array" aca="1" ref="K30" ca="1">IF(ROW(C30)&gt;COUNTA(PrüfungAufnahme225!R:R),"",INDEX(PrüfungAufnahme225!R:R,SMALL(IF(PrüfungAufnahme225!R$1:R$1000&lt;&gt;"",ROW($1:$1000)),ROW(A21))))</f>
        <v>#NUM!</v>
      </c>
      <c r="L30" s="145" t="e">
        <f t="array" aca="1" ref="L30" ca="1">IF(ROW(C30)&gt;COUNTA(PrüfungAufnahme225!S:S),"",INDEX(PrüfungAufnahme225!S:S,SMALL(IF(PrüfungAufnahme225!S$1:S$1000&lt;&gt;"",ROW($1:$1000)),ROW(A21))))</f>
        <v>#NUM!</v>
      </c>
      <c r="M30" s="126" t="e">
        <f t="array" aca="1" ref="M30" ca="1">IF(ROW(C30)&gt;COUNTA(PrüfungAufnahme225!T:T),"",INDEX(PrüfungAufnahme225!T:T,SMALL(IF(PrüfungAufnahme225!T$1:T$1000&lt;&gt;"",ROW($1:$1000)),ROW(A21))))</f>
        <v>#NUM!</v>
      </c>
      <c r="N30" s="140" t="e">
        <f t="array" aca="1" ref="N30" ca="1">IF(ROW(C30)&gt;COUNTA(PrüfungAufnahme225!U:U),"",INDEX(PrüfungAufnahme225!U:U,SMALL(IF(PrüfungAufnahme225!U$1:U$1000&lt;&gt;"",ROW($1:$1000)),ROW(A21))))</f>
        <v>#NUM!</v>
      </c>
      <c r="O30" s="145" t="e">
        <f t="array" aca="1" ref="O30" ca="1">IF(ROW(C30)&gt;COUNTA(PrüfungAufnahme225!V:V),"",INDEX(PrüfungAufnahme225!V:V,SMALL(IF(PrüfungAufnahme225!V$1:V$1000&lt;&gt;"",ROW($1:$1000)),ROW(A21))))</f>
        <v>#NUM!</v>
      </c>
      <c r="P30" s="140" t="str">
        <f t="shared" ca="1" si="1"/>
        <v/>
      </c>
      <c r="Q30" s="191" t="str">
        <f t="shared" ca="1" si="2"/>
        <v/>
      </c>
      <c r="R30" s="76"/>
      <c r="S30" s="197"/>
      <c r="T30" s="75" t="str">
        <f t="shared" si="3"/>
        <v/>
      </c>
      <c r="U30" s="121" t="str">
        <f t="shared" ca="1" si="4"/>
        <v/>
      </c>
      <c r="V30" s="127" t="str">
        <f t="shared" ca="1" si="5"/>
        <v/>
      </c>
      <c r="W30" s="7"/>
      <c r="X30" s="7"/>
      <c r="Y30" s="7"/>
      <c r="Z30" s="7"/>
      <c r="AA30" s="5"/>
      <c r="AB30" s="5"/>
      <c r="AC30" s="5"/>
      <c r="AD30" s="5"/>
      <c r="AE30" s="5"/>
      <c r="AF30" s="5"/>
      <c r="AG30" s="5"/>
      <c r="AH30" s="5"/>
      <c r="AI30" s="5"/>
      <c r="AJ30" s="5"/>
      <c r="AK30" s="5"/>
      <c r="AL30" s="5"/>
    </row>
    <row r="31" spans="1:38" ht="15" customHeight="1">
      <c r="A31" s="5"/>
      <c r="B31" s="124">
        <v>22</v>
      </c>
      <c r="C31" s="126" t="e">
        <f t="array" aca="1" ref="C31" ca="1">IF(ROW(C31)&gt;COUNTA(PrüfungAufnahme225!K:K),"",INDEX(PrüfungAufnahme225!K:K,SMALL(IF(PrüfungAufnahme225!K$1:K$1000&lt;&gt;"",ROW($1:$1000)),ROW(A22))))</f>
        <v>#NUM!</v>
      </c>
      <c r="D31" s="163" t="s">
        <v>109</v>
      </c>
      <c r="E31" s="126" t="e">
        <f t="array" aca="1" ref="E31" ca="1">IF(ROW(C31)&gt;COUNTA(PrüfungAufnahme225!L:L),"",INDEX(PrüfungAufnahme225!L:L,SMALL(IF(PrüfungAufnahme225!L$1:L$1000&lt;&gt;"",ROW($1:$1000)),ROW(A22))))</f>
        <v>#NUM!</v>
      </c>
      <c r="F31" s="126" t="e">
        <f t="array" aca="1" ref="F31" ca="1">IF(ROW(C31)&gt;COUNTA(PrüfungAufnahme225!M:M),"",INDEX(PrüfungAufnahme225!M:M,SMALL(IF(PrüfungAufnahme225!M$1:M$1000&lt;&gt;"",ROW($1:$1000)),ROW(A22))))</f>
        <v>#NUM!</v>
      </c>
      <c r="G31" s="140" t="e">
        <f t="array" aca="1" ref="G31" ca="1">IF(ROW(C31)&gt;COUNTA(PrüfungAufnahme225!N:N),"",INDEX(PrüfungAufnahme225!N:N,SMALL(IF(PrüfungAufnahme225!N$1:N$1000&lt;&gt;"",ROW($1:$1000)),ROW(A22))))</f>
        <v>#NUM!</v>
      </c>
      <c r="H31" s="141" t="e">
        <f t="array" aca="1" ref="H31" ca="1">IF(ROW(C31)&gt;COUNTA(PrüfungAufnahme225!O:O),"",INDEX(PrüfungAufnahme225!O:O,SMALL(IF(PrüfungAufnahme225!O$1:O$1000&lt;&gt;"",ROW($1:$1000)),ROW(A22))))</f>
        <v>#NUM!</v>
      </c>
      <c r="I31" s="142" t="e">
        <f t="array" aca="1" ref="I31" ca="1">IF(ROW(C31)&gt;COUNTA(PrüfungAufnahme225!P:P),"",INDEX(PrüfungAufnahme225!P:P,SMALL(IF(PrüfungAufnahme225!P$1:P$1000&lt;&gt;"",ROW($1:$1000)),ROW(A22))))</f>
        <v>#NUM!</v>
      </c>
      <c r="J31" s="143" t="e">
        <f t="array" aca="1" ref="J31" ca="1">IF(ROW(C31)&gt;COUNTA(PrüfungAufnahme225!Q:Q),"",INDEX(PrüfungAufnahme225!Q:Q,SMALL(IF(PrüfungAufnahme225!Q$1:Q$1000&lt;&gt;"",ROW($1:$1000)),ROW(A22))))</f>
        <v>#NUM!</v>
      </c>
      <c r="K31" s="144" t="e">
        <f t="array" aca="1" ref="K31" ca="1">IF(ROW(C31)&gt;COUNTA(PrüfungAufnahme225!R:R),"",INDEX(PrüfungAufnahme225!R:R,SMALL(IF(PrüfungAufnahme225!R$1:R$1000&lt;&gt;"",ROW($1:$1000)),ROW(A22))))</f>
        <v>#NUM!</v>
      </c>
      <c r="L31" s="145" t="e">
        <f t="array" aca="1" ref="L31" ca="1">IF(ROW(C31)&gt;COUNTA(PrüfungAufnahme225!S:S),"",INDEX(PrüfungAufnahme225!S:S,SMALL(IF(PrüfungAufnahme225!S$1:S$1000&lt;&gt;"",ROW($1:$1000)),ROW(A22))))</f>
        <v>#NUM!</v>
      </c>
      <c r="M31" s="126" t="e">
        <f t="array" aca="1" ref="M31" ca="1">IF(ROW(C31)&gt;COUNTA(PrüfungAufnahme225!T:T),"",INDEX(PrüfungAufnahme225!T:T,SMALL(IF(PrüfungAufnahme225!T$1:T$1000&lt;&gt;"",ROW($1:$1000)),ROW(A22))))</f>
        <v>#NUM!</v>
      </c>
      <c r="N31" s="140" t="e">
        <f t="array" aca="1" ref="N31" ca="1">IF(ROW(C31)&gt;COUNTA(PrüfungAufnahme225!U:U),"",INDEX(PrüfungAufnahme225!U:U,SMALL(IF(PrüfungAufnahme225!U$1:U$1000&lt;&gt;"",ROW($1:$1000)),ROW(A22))))</f>
        <v>#NUM!</v>
      </c>
      <c r="O31" s="145" t="e">
        <f t="array" aca="1" ref="O31" ca="1">IF(ROW(C31)&gt;COUNTA(PrüfungAufnahme225!V:V),"",INDEX(PrüfungAufnahme225!V:V,SMALL(IF(PrüfungAufnahme225!V$1:V$1000&lt;&gt;"",ROW($1:$1000)),ROW(A22))))</f>
        <v>#NUM!</v>
      </c>
      <c r="P31" s="140" t="str">
        <f t="shared" ca="1" si="1"/>
        <v/>
      </c>
      <c r="Q31" s="191" t="str">
        <f t="shared" ca="1" si="2"/>
        <v/>
      </c>
      <c r="R31" s="76"/>
      <c r="S31" s="197"/>
      <c r="T31" s="75" t="str">
        <f t="shared" si="3"/>
        <v/>
      </c>
      <c r="U31" s="121" t="str">
        <f t="shared" ca="1" si="4"/>
        <v/>
      </c>
      <c r="V31" s="127" t="str">
        <f t="shared" ca="1" si="5"/>
        <v/>
      </c>
      <c r="W31" s="7"/>
      <c r="X31" s="7"/>
      <c r="Y31" s="7"/>
      <c r="Z31" s="7"/>
      <c r="AA31" s="5"/>
      <c r="AB31" s="5"/>
      <c r="AC31" s="5"/>
      <c r="AD31" s="5"/>
      <c r="AE31" s="5"/>
      <c r="AF31" s="5"/>
      <c r="AG31" s="5"/>
      <c r="AH31" s="5"/>
      <c r="AI31" s="5"/>
      <c r="AJ31" s="5"/>
      <c r="AK31" s="5"/>
      <c r="AL31" s="5"/>
    </row>
    <row r="32" spans="1:38" ht="15" customHeight="1">
      <c r="A32" s="5"/>
      <c r="B32" s="124">
        <v>23</v>
      </c>
      <c r="C32" s="126" t="e">
        <f t="array" aca="1" ref="C32" ca="1">IF(ROW(C32)&gt;COUNTA(PrüfungAufnahme225!K:K),"",INDEX(PrüfungAufnahme225!K:K,SMALL(IF(PrüfungAufnahme225!K$1:K$1000&lt;&gt;"",ROW($1:$1000)),ROW(A23))))</f>
        <v>#NUM!</v>
      </c>
      <c r="D32" s="163" t="s">
        <v>110</v>
      </c>
      <c r="E32" s="126" t="e">
        <f t="array" aca="1" ref="E32" ca="1">IF(ROW(C32)&gt;COUNTA(PrüfungAufnahme225!L:L),"",INDEX(PrüfungAufnahme225!L:L,SMALL(IF(PrüfungAufnahme225!L$1:L$1000&lt;&gt;"",ROW($1:$1000)),ROW(A23))))</f>
        <v>#NUM!</v>
      </c>
      <c r="F32" s="126" t="e">
        <f t="array" aca="1" ref="F32" ca="1">IF(ROW(C32)&gt;COUNTA(PrüfungAufnahme225!M:M),"",INDEX(PrüfungAufnahme225!M:M,SMALL(IF(PrüfungAufnahme225!M$1:M$1000&lt;&gt;"",ROW($1:$1000)),ROW(A23))))</f>
        <v>#NUM!</v>
      </c>
      <c r="G32" s="140" t="e">
        <f t="array" aca="1" ref="G32" ca="1">IF(ROW(C32)&gt;COUNTA(PrüfungAufnahme225!N:N),"",INDEX(PrüfungAufnahme225!N:N,SMALL(IF(PrüfungAufnahme225!N$1:N$1000&lt;&gt;"",ROW($1:$1000)),ROW(A23))))</f>
        <v>#NUM!</v>
      </c>
      <c r="H32" s="141" t="e">
        <f t="array" aca="1" ref="H32" ca="1">IF(ROW(C32)&gt;COUNTA(PrüfungAufnahme225!O:O),"",INDEX(PrüfungAufnahme225!O:O,SMALL(IF(PrüfungAufnahme225!O$1:O$1000&lt;&gt;"",ROW($1:$1000)),ROW(A23))))</f>
        <v>#NUM!</v>
      </c>
      <c r="I32" s="142" t="e">
        <f t="array" aca="1" ref="I32" ca="1">IF(ROW(C32)&gt;COUNTA(PrüfungAufnahme225!P:P),"",INDEX(PrüfungAufnahme225!P:P,SMALL(IF(PrüfungAufnahme225!P$1:P$1000&lt;&gt;"",ROW($1:$1000)),ROW(A23))))</f>
        <v>#NUM!</v>
      </c>
      <c r="J32" s="143" t="e">
        <f t="array" aca="1" ref="J32" ca="1">IF(ROW(C32)&gt;COUNTA(PrüfungAufnahme225!Q:Q),"",INDEX(PrüfungAufnahme225!Q:Q,SMALL(IF(PrüfungAufnahme225!Q$1:Q$1000&lt;&gt;"",ROW($1:$1000)),ROW(A23))))</f>
        <v>#NUM!</v>
      </c>
      <c r="K32" s="144" t="e">
        <f t="array" aca="1" ref="K32" ca="1">IF(ROW(C32)&gt;COUNTA(PrüfungAufnahme225!R:R),"",INDEX(PrüfungAufnahme225!R:R,SMALL(IF(PrüfungAufnahme225!R$1:R$1000&lt;&gt;"",ROW($1:$1000)),ROW(A23))))</f>
        <v>#NUM!</v>
      </c>
      <c r="L32" s="145" t="e">
        <f t="array" aca="1" ref="L32" ca="1">IF(ROW(C32)&gt;COUNTA(PrüfungAufnahme225!S:S),"",INDEX(PrüfungAufnahme225!S:S,SMALL(IF(PrüfungAufnahme225!S$1:S$1000&lt;&gt;"",ROW($1:$1000)),ROW(A23))))</f>
        <v>#NUM!</v>
      </c>
      <c r="M32" s="126" t="e">
        <f t="array" aca="1" ref="M32" ca="1">IF(ROW(C32)&gt;COUNTA(PrüfungAufnahme225!T:T),"",INDEX(PrüfungAufnahme225!T:T,SMALL(IF(PrüfungAufnahme225!T$1:T$1000&lt;&gt;"",ROW($1:$1000)),ROW(A23))))</f>
        <v>#NUM!</v>
      </c>
      <c r="N32" s="140" t="e">
        <f t="array" aca="1" ref="N32" ca="1">IF(ROW(C32)&gt;COUNTA(PrüfungAufnahme225!U:U),"",INDEX(PrüfungAufnahme225!U:U,SMALL(IF(PrüfungAufnahme225!U$1:U$1000&lt;&gt;"",ROW($1:$1000)),ROW(A23))))</f>
        <v>#NUM!</v>
      </c>
      <c r="O32" s="145" t="e">
        <f t="array" aca="1" ref="O32" ca="1">IF(ROW(C32)&gt;COUNTA(PrüfungAufnahme225!V:V),"",INDEX(PrüfungAufnahme225!V:V,SMALL(IF(PrüfungAufnahme225!V$1:V$1000&lt;&gt;"",ROW($1:$1000)),ROW(A23))))</f>
        <v>#NUM!</v>
      </c>
      <c r="P32" s="140" t="str">
        <f t="shared" ca="1" si="1"/>
        <v/>
      </c>
      <c r="Q32" s="191" t="str">
        <f t="shared" ca="1" si="2"/>
        <v/>
      </c>
      <c r="R32" s="76"/>
      <c r="S32" s="197"/>
      <c r="T32" s="75" t="str">
        <f t="shared" si="3"/>
        <v/>
      </c>
      <c r="U32" s="121" t="str">
        <f t="shared" ca="1" si="4"/>
        <v/>
      </c>
      <c r="V32" s="127" t="str">
        <f t="shared" ca="1" si="5"/>
        <v/>
      </c>
      <c r="W32" s="7"/>
      <c r="X32" s="7"/>
      <c r="Y32" s="7"/>
      <c r="Z32" s="7"/>
      <c r="AA32" s="5"/>
      <c r="AB32" s="5"/>
      <c r="AC32" s="5"/>
      <c r="AD32" s="5"/>
      <c r="AE32" s="5"/>
      <c r="AF32" s="5"/>
      <c r="AG32" s="5"/>
      <c r="AH32" s="5"/>
      <c r="AI32" s="5"/>
      <c r="AJ32" s="5"/>
      <c r="AK32" s="5"/>
      <c r="AL32" s="5"/>
    </row>
    <row r="33" spans="1:39" ht="15" customHeight="1">
      <c r="A33" s="5"/>
      <c r="B33" s="124">
        <v>24</v>
      </c>
      <c r="C33" s="126" t="e">
        <f t="array" aca="1" ref="C33" ca="1">IF(ROW(C33)&gt;COUNTA(PrüfungAufnahme225!K:K),"",INDEX(PrüfungAufnahme225!K:K,SMALL(IF(PrüfungAufnahme225!K$1:K$1000&lt;&gt;"",ROW($1:$1000)),ROW(A24))))</f>
        <v>#NUM!</v>
      </c>
      <c r="D33" s="163" t="s">
        <v>111</v>
      </c>
      <c r="E33" s="126" t="e">
        <f t="array" aca="1" ref="E33" ca="1">IF(ROW(C33)&gt;COUNTA(PrüfungAufnahme225!L:L),"",INDEX(PrüfungAufnahme225!L:L,SMALL(IF(PrüfungAufnahme225!L$1:L$1000&lt;&gt;"",ROW($1:$1000)),ROW(A24))))</f>
        <v>#NUM!</v>
      </c>
      <c r="F33" s="126" t="e">
        <f t="array" aca="1" ref="F33" ca="1">IF(ROW(C33)&gt;COUNTA(PrüfungAufnahme225!M:M),"",INDEX(PrüfungAufnahme225!M:M,SMALL(IF(PrüfungAufnahme225!M$1:M$1000&lt;&gt;"",ROW($1:$1000)),ROW(A24))))</f>
        <v>#NUM!</v>
      </c>
      <c r="G33" s="140" t="e">
        <f t="array" aca="1" ref="G33" ca="1">IF(ROW(C33)&gt;COUNTA(PrüfungAufnahme225!N:N),"",INDEX(PrüfungAufnahme225!N:N,SMALL(IF(PrüfungAufnahme225!N$1:N$1000&lt;&gt;"",ROW($1:$1000)),ROW(A24))))</f>
        <v>#NUM!</v>
      </c>
      <c r="H33" s="141" t="e">
        <f t="array" aca="1" ref="H33" ca="1">IF(ROW(C33)&gt;COUNTA(PrüfungAufnahme225!O:O),"",INDEX(PrüfungAufnahme225!O:O,SMALL(IF(PrüfungAufnahme225!O$1:O$1000&lt;&gt;"",ROW($1:$1000)),ROW(A24))))</f>
        <v>#NUM!</v>
      </c>
      <c r="I33" s="142" t="e">
        <f t="array" aca="1" ref="I33" ca="1">IF(ROW(C33)&gt;COUNTA(PrüfungAufnahme225!P:P),"",INDEX(PrüfungAufnahme225!P:P,SMALL(IF(PrüfungAufnahme225!P$1:P$1000&lt;&gt;"",ROW($1:$1000)),ROW(A24))))</f>
        <v>#NUM!</v>
      </c>
      <c r="J33" s="143" t="e">
        <f t="array" aca="1" ref="J33" ca="1">IF(ROW(C33)&gt;COUNTA(PrüfungAufnahme225!Q:Q),"",INDEX(PrüfungAufnahme225!Q:Q,SMALL(IF(PrüfungAufnahme225!Q$1:Q$1000&lt;&gt;"",ROW($1:$1000)),ROW(A24))))</f>
        <v>#NUM!</v>
      </c>
      <c r="K33" s="144" t="e">
        <f t="array" aca="1" ref="K33" ca="1">IF(ROW(C33)&gt;COUNTA(PrüfungAufnahme225!R:R),"",INDEX(PrüfungAufnahme225!R:R,SMALL(IF(PrüfungAufnahme225!R$1:R$1000&lt;&gt;"",ROW($1:$1000)),ROW(A24))))</f>
        <v>#NUM!</v>
      </c>
      <c r="L33" s="145" t="e">
        <f t="array" aca="1" ref="L33" ca="1">IF(ROW(C33)&gt;COUNTA(PrüfungAufnahme225!S:S),"",INDEX(PrüfungAufnahme225!S:S,SMALL(IF(PrüfungAufnahme225!S$1:S$1000&lt;&gt;"",ROW($1:$1000)),ROW(A24))))</f>
        <v>#NUM!</v>
      </c>
      <c r="M33" s="126" t="e">
        <f t="array" aca="1" ref="M33" ca="1">IF(ROW(C33)&gt;COUNTA(PrüfungAufnahme225!T:T),"",INDEX(PrüfungAufnahme225!T:T,SMALL(IF(PrüfungAufnahme225!T$1:T$1000&lt;&gt;"",ROW($1:$1000)),ROW(A24))))</f>
        <v>#NUM!</v>
      </c>
      <c r="N33" s="140" t="e">
        <f t="array" aca="1" ref="N33" ca="1">IF(ROW(C33)&gt;COUNTA(PrüfungAufnahme225!U:U),"",INDEX(PrüfungAufnahme225!U:U,SMALL(IF(PrüfungAufnahme225!U$1:U$1000&lt;&gt;"",ROW($1:$1000)),ROW(A24))))</f>
        <v>#NUM!</v>
      </c>
      <c r="O33" s="145" t="e">
        <f t="array" aca="1" ref="O33" ca="1">IF(ROW(C33)&gt;COUNTA(PrüfungAufnahme225!V:V),"",INDEX(PrüfungAufnahme225!V:V,SMALL(IF(PrüfungAufnahme225!V$1:V$1000&lt;&gt;"",ROW($1:$1000)),ROW(A24))))</f>
        <v>#NUM!</v>
      </c>
      <c r="P33" s="140" t="str">
        <f t="shared" ca="1" si="1"/>
        <v/>
      </c>
      <c r="Q33" s="191" t="str">
        <f t="shared" ca="1" si="2"/>
        <v/>
      </c>
      <c r="R33" s="76"/>
      <c r="S33" s="197"/>
      <c r="T33" s="75" t="str">
        <f t="shared" si="3"/>
        <v/>
      </c>
      <c r="U33" s="121" t="str">
        <f t="shared" ca="1" si="4"/>
        <v/>
      </c>
      <c r="V33" s="127" t="str">
        <f t="shared" ca="1" si="5"/>
        <v/>
      </c>
      <c r="W33" s="7"/>
      <c r="X33" s="7"/>
      <c r="Y33" s="7"/>
      <c r="Z33" s="7"/>
      <c r="AA33" s="5"/>
      <c r="AB33" s="5"/>
      <c r="AC33" s="5"/>
      <c r="AD33" s="5"/>
      <c r="AE33" s="5"/>
      <c r="AF33" s="5"/>
      <c r="AG33" s="5"/>
      <c r="AH33" s="5"/>
      <c r="AI33" s="5"/>
      <c r="AJ33" s="5"/>
      <c r="AK33" s="5"/>
      <c r="AL33" s="5"/>
    </row>
    <row r="34" spans="1:39" ht="15" customHeight="1">
      <c r="A34" s="5"/>
      <c r="B34" s="124">
        <v>25</v>
      </c>
      <c r="C34" s="126" t="e">
        <f t="array" aca="1" ref="C34" ca="1">IF(ROW(C34)&gt;COUNTA(PrüfungAufnahme225!K:K),"",INDEX(PrüfungAufnahme225!K:K,SMALL(IF(PrüfungAufnahme225!K$1:K$1000&lt;&gt;"",ROW($1:$1000)),ROW(A25))))</f>
        <v>#NUM!</v>
      </c>
      <c r="D34" s="163" t="s">
        <v>112</v>
      </c>
      <c r="E34" s="126" t="e">
        <f t="array" aca="1" ref="E34" ca="1">IF(ROW(C34)&gt;COUNTA(PrüfungAufnahme225!L:L),"",INDEX(PrüfungAufnahme225!L:L,SMALL(IF(PrüfungAufnahme225!L$1:L$1000&lt;&gt;"",ROW($1:$1000)),ROW(A25))))</f>
        <v>#NUM!</v>
      </c>
      <c r="F34" s="126" t="e">
        <f t="array" aca="1" ref="F34" ca="1">IF(ROW(C34)&gt;COUNTA(PrüfungAufnahme225!M:M),"",INDEX(PrüfungAufnahme225!M:M,SMALL(IF(PrüfungAufnahme225!M$1:M$1000&lt;&gt;"",ROW($1:$1000)),ROW(A25))))</f>
        <v>#NUM!</v>
      </c>
      <c r="G34" s="140" t="e">
        <f t="array" aca="1" ref="G34" ca="1">IF(ROW(C34)&gt;COUNTA(PrüfungAufnahme225!N:N),"",INDEX(PrüfungAufnahme225!N:N,SMALL(IF(PrüfungAufnahme225!N$1:N$1000&lt;&gt;"",ROW($1:$1000)),ROW(A25))))</f>
        <v>#NUM!</v>
      </c>
      <c r="H34" s="141" t="e">
        <f t="array" aca="1" ref="H34" ca="1">IF(ROW(C34)&gt;COUNTA(PrüfungAufnahme225!O:O),"",INDEX(PrüfungAufnahme225!O:O,SMALL(IF(PrüfungAufnahme225!O$1:O$1000&lt;&gt;"",ROW($1:$1000)),ROW(A25))))</f>
        <v>#NUM!</v>
      </c>
      <c r="I34" s="142" t="e">
        <f t="array" aca="1" ref="I34" ca="1">IF(ROW(C34)&gt;COUNTA(PrüfungAufnahme225!P:P),"",INDEX(PrüfungAufnahme225!P:P,SMALL(IF(PrüfungAufnahme225!P$1:P$1000&lt;&gt;"",ROW($1:$1000)),ROW(A25))))</f>
        <v>#NUM!</v>
      </c>
      <c r="J34" s="143" t="e">
        <f t="array" aca="1" ref="J34" ca="1">IF(ROW(C34)&gt;COUNTA(PrüfungAufnahme225!Q:Q),"",INDEX(PrüfungAufnahme225!Q:Q,SMALL(IF(PrüfungAufnahme225!Q$1:Q$1000&lt;&gt;"",ROW($1:$1000)),ROW(A25))))</f>
        <v>#NUM!</v>
      </c>
      <c r="K34" s="144" t="e">
        <f t="array" aca="1" ref="K34" ca="1">IF(ROW(C34)&gt;COUNTA(PrüfungAufnahme225!R:R),"",INDEX(PrüfungAufnahme225!R:R,SMALL(IF(PrüfungAufnahme225!R$1:R$1000&lt;&gt;"",ROW($1:$1000)),ROW(A25))))</f>
        <v>#NUM!</v>
      </c>
      <c r="L34" s="145" t="e">
        <f t="array" aca="1" ref="L34" ca="1">IF(ROW(C34)&gt;COUNTA(PrüfungAufnahme225!S:S),"",INDEX(PrüfungAufnahme225!S:S,SMALL(IF(PrüfungAufnahme225!S$1:S$1000&lt;&gt;"",ROW($1:$1000)),ROW(A25))))</f>
        <v>#NUM!</v>
      </c>
      <c r="M34" s="126" t="e">
        <f t="array" aca="1" ref="M34" ca="1">IF(ROW(C34)&gt;COUNTA(PrüfungAufnahme225!T:T),"",INDEX(PrüfungAufnahme225!T:T,SMALL(IF(PrüfungAufnahme225!T$1:T$1000&lt;&gt;"",ROW($1:$1000)),ROW(A25))))</f>
        <v>#NUM!</v>
      </c>
      <c r="N34" s="140" t="e">
        <f t="array" aca="1" ref="N34" ca="1">IF(ROW(C34)&gt;COUNTA(PrüfungAufnahme225!U:U),"",INDEX(PrüfungAufnahme225!U:U,SMALL(IF(PrüfungAufnahme225!U$1:U$1000&lt;&gt;"",ROW($1:$1000)),ROW(A25))))</f>
        <v>#NUM!</v>
      </c>
      <c r="O34" s="145" t="e">
        <f t="array" aca="1" ref="O34" ca="1">IF(ROW(C34)&gt;COUNTA(PrüfungAufnahme225!V:V),"",INDEX(PrüfungAufnahme225!V:V,SMALL(IF(PrüfungAufnahme225!V$1:V$1000&lt;&gt;"",ROW($1:$1000)),ROW(A25))))</f>
        <v>#NUM!</v>
      </c>
      <c r="P34" s="140" t="str">
        <f t="shared" ca="1" si="1"/>
        <v/>
      </c>
      <c r="Q34" s="191" t="str">
        <f t="shared" ca="1" si="2"/>
        <v/>
      </c>
      <c r="R34" s="76"/>
      <c r="S34" s="197"/>
      <c r="T34" s="75" t="str">
        <f t="shared" si="3"/>
        <v/>
      </c>
      <c r="U34" s="121" t="str">
        <f t="shared" ca="1" si="4"/>
        <v/>
      </c>
      <c r="V34" s="127" t="str">
        <f t="shared" ca="1" si="5"/>
        <v/>
      </c>
      <c r="W34" s="7"/>
      <c r="X34" s="7"/>
      <c r="Y34" s="7"/>
      <c r="Z34" s="7"/>
      <c r="AA34" s="5"/>
      <c r="AB34" s="5"/>
      <c r="AC34" s="5"/>
      <c r="AD34" s="5"/>
      <c r="AE34" s="5"/>
      <c r="AF34" s="5"/>
      <c r="AG34" s="5"/>
      <c r="AH34" s="5"/>
      <c r="AI34" s="5"/>
      <c r="AJ34" s="5"/>
      <c r="AK34" s="5"/>
      <c r="AL34" s="5"/>
    </row>
    <row r="35" spans="1:39" ht="15" customHeight="1">
      <c r="A35" s="5"/>
      <c r="B35" s="124">
        <v>26</v>
      </c>
      <c r="C35" s="126" t="e">
        <f t="array" aca="1" ref="C35" ca="1">IF(ROW(C35)&gt;COUNTA(PrüfungAufnahme225!K:K),"",INDEX(PrüfungAufnahme225!K:K,SMALL(IF(PrüfungAufnahme225!K$1:K$1000&lt;&gt;"",ROW($1:$1000)),ROW(A26))))</f>
        <v>#NUM!</v>
      </c>
      <c r="D35" s="163" t="s">
        <v>113</v>
      </c>
      <c r="E35" s="126" t="e">
        <f t="array" aca="1" ref="E35" ca="1">IF(ROW(C35)&gt;COUNTA(PrüfungAufnahme225!L:L),"",INDEX(PrüfungAufnahme225!L:L,SMALL(IF(PrüfungAufnahme225!L$1:L$1000&lt;&gt;"",ROW($1:$1000)),ROW(A26))))</f>
        <v>#NUM!</v>
      </c>
      <c r="F35" s="126" t="e">
        <f t="array" aca="1" ref="F35" ca="1">IF(ROW(C35)&gt;COUNTA(PrüfungAufnahme225!M:M),"",INDEX(PrüfungAufnahme225!M:M,SMALL(IF(PrüfungAufnahme225!M$1:M$1000&lt;&gt;"",ROW($1:$1000)),ROW(A26))))</f>
        <v>#NUM!</v>
      </c>
      <c r="G35" s="140" t="e">
        <f t="array" aca="1" ref="G35" ca="1">IF(ROW(C35)&gt;COUNTA(PrüfungAufnahme225!N:N),"",INDEX(PrüfungAufnahme225!N:N,SMALL(IF(PrüfungAufnahme225!N$1:N$1000&lt;&gt;"",ROW($1:$1000)),ROW(A26))))</f>
        <v>#NUM!</v>
      </c>
      <c r="H35" s="141" t="e">
        <f t="array" aca="1" ref="H35" ca="1">IF(ROW(C35)&gt;COUNTA(PrüfungAufnahme225!O:O),"",INDEX(PrüfungAufnahme225!O:O,SMALL(IF(PrüfungAufnahme225!O$1:O$1000&lt;&gt;"",ROW($1:$1000)),ROW(A26))))</f>
        <v>#NUM!</v>
      </c>
      <c r="I35" s="142" t="e">
        <f t="array" aca="1" ref="I35" ca="1">IF(ROW(C35)&gt;COUNTA(PrüfungAufnahme225!P:P),"",INDEX(PrüfungAufnahme225!P:P,SMALL(IF(PrüfungAufnahme225!P$1:P$1000&lt;&gt;"",ROW($1:$1000)),ROW(A26))))</f>
        <v>#NUM!</v>
      </c>
      <c r="J35" s="143" t="e">
        <f t="array" aca="1" ref="J35" ca="1">IF(ROW(C35)&gt;COUNTA(PrüfungAufnahme225!Q:Q),"",INDEX(PrüfungAufnahme225!Q:Q,SMALL(IF(PrüfungAufnahme225!Q$1:Q$1000&lt;&gt;"",ROW($1:$1000)),ROW(A26))))</f>
        <v>#NUM!</v>
      </c>
      <c r="K35" s="144" t="e">
        <f t="array" aca="1" ref="K35" ca="1">IF(ROW(C35)&gt;COUNTA(PrüfungAufnahme225!R:R),"",INDEX(PrüfungAufnahme225!R:R,SMALL(IF(PrüfungAufnahme225!R$1:R$1000&lt;&gt;"",ROW($1:$1000)),ROW(A26))))</f>
        <v>#NUM!</v>
      </c>
      <c r="L35" s="145" t="e">
        <f t="array" aca="1" ref="L35" ca="1">IF(ROW(C35)&gt;COUNTA(PrüfungAufnahme225!S:S),"",INDEX(PrüfungAufnahme225!S:S,SMALL(IF(PrüfungAufnahme225!S$1:S$1000&lt;&gt;"",ROW($1:$1000)),ROW(A26))))</f>
        <v>#NUM!</v>
      </c>
      <c r="M35" s="126" t="e">
        <f t="array" aca="1" ref="M35" ca="1">IF(ROW(C35)&gt;COUNTA(PrüfungAufnahme225!T:T),"",INDEX(PrüfungAufnahme225!T:T,SMALL(IF(PrüfungAufnahme225!T$1:T$1000&lt;&gt;"",ROW($1:$1000)),ROW(A26))))</f>
        <v>#NUM!</v>
      </c>
      <c r="N35" s="140" t="e">
        <f t="array" aca="1" ref="N35" ca="1">IF(ROW(C35)&gt;COUNTA(PrüfungAufnahme225!U:U),"",INDEX(PrüfungAufnahme225!U:U,SMALL(IF(PrüfungAufnahme225!U$1:U$1000&lt;&gt;"",ROW($1:$1000)),ROW(A26))))</f>
        <v>#NUM!</v>
      </c>
      <c r="O35" s="145" t="e">
        <f t="array" aca="1" ref="O35" ca="1">IF(ROW(C35)&gt;COUNTA(PrüfungAufnahme225!V:V),"",INDEX(PrüfungAufnahme225!V:V,SMALL(IF(PrüfungAufnahme225!V$1:V$1000&lt;&gt;"",ROW($1:$1000)),ROW(A26))))</f>
        <v>#NUM!</v>
      </c>
      <c r="P35" s="140" t="str">
        <f t="shared" ca="1" si="1"/>
        <v/>
      </c>
      <c r="Q35" s="191" t="str">
        <f t="shared" ca="1" si="2"/>
        <v/>
      </c>
      <c r="R35" s="76"/>
      <c r="S35" s="197"/>
      <c r="T35" s="75" t="str">
        <f t="shared" si="3"/>
        <v/>
      </c>
      <c r="U35" s="121" t="str">
        <f t="shared" ca="1" si="4"/>
        <v/>
      </c>
      <c r="V35" s="127" t="str">
        <f t="shared" ca="1" si="5"/>
        <v/>
      </c>
      <c r="W35" s="7"/>
      <c r="X35" s="7"/>
      <c r="Y35" s="7"/>
      <c r="Z35" s="7"/>
      <c r="AA35" s="5"/>
      <c r="AB35" s="5"/>
      <c r="AC35" s="5"/>
      <c r="AD35" s="5"/>
      <c r="AE35" s="5"/>
      <c r="AF35" s="5"/>
      <c r="AG35" s="5"/>
      <c r="AH35" s="5"/>
      <c r="AI35" s="5"/>
      <c r="AJ35" s="5"/>
      <c r="AK35" s="5"/>
      <c r="AL35" s="5"/>
    </row>
    <row r="36" spans="1:39" ht="15" customHeight="1">
      <c r="A36" s="5"/>
      <c r="B36" s="124">
        <v>27</v>
      </c>
      <c r="C36" s="126" t="e">
        <f t="array" aca="1" ref="C36" ca="1">IF(ROW(C36)&gt;COUNTA(PrüfungAufnahme225!K:K),"",INDEX(PrüfungAufnahme225!K:K,SMALL(IF(PrüfungAufnahme225!K$1:K$1000&lt;&gt;"",ROW($1:$1000)),ROW(A27))))</f>
        <v>#NUM!</v>
      </c>
      <c r="D36" s="163" t="s">
        <v>114</v>
      </c>
      <c r="E36" s="126" t="e">
        <f t="array" aca="1" ref="E36" ca="1">IF(ROW(C36)&gt;COUNTA(PrüfungAufnahme225!L:L),"",INDEX(PrüfungAufnahme225!L:L,SMALL(IF(PrüfungAufnahme225!L$1:L$1000&lt;&gt;"",ROW($1:$1000)),ROW(A27))))</f>
        <v>#NUM!</v>
      </c>
      <c r="F36" s="126" t="e">
        <f t="array" aca="1" ref="F36" ca="1">IF(ROW(C36)&gt;COUNTA(PrüfungAufnahme225!M:M),"",INDEX(PrüfungAufnahme225!M:M,SMALL(IF(PrüfungAufnahme225!M$1:M$1000&lt;&gt;"",ROW($1:$1000)),ROW(A27))))</f>
        <v>#NUM!</v>
      </c>
      <c r="G36" s="140" t="e">
        <f t="array" aca="1" ref="G36" ca="1">IF(ROW(C36)&gt;COUNTA(PrüfungAufnahme225!N:N),"",INDEX(PrüfungAufnahme225!N:N,SMALL(IF(PrüfungAufnahme225!N$1:N$1000&lt;&gt;"",ROW($1:$1000)),ROW(A27))))</f>
        <v>#NUM!</v>
      </c>
      <c r="H36" s="141" t="e">
        <f t="array" aca="1" ref="H36" ca="1">IF(ROW(C36)&gt;COUNTA(PrüfungAufnahme225!O:O),"",INDEX(PrüfungAufnahme225!O:O,SMALL(IF(PrüfungAufnahme225!O$1:O$1000&lt;&gt;"",ROW($1:$1000)),ROW(A27))))</f>
        <v>#NUM!</v>
      </c>
      <c r="I36" s="142" t="e">
        <f t="array" aca="1" ref="I36" ca="1">IF(ROW(C36)&gt;COUNTA(PrüfungAufnahme225!P:P),"",INDEX(PrüfungAufnahme225!P:P,SMALL(IF(PrüfungAufnahme225!P$1:P$1000&lt;&gt;"",ROW($1:$1000)),ROW(A27))))</f>
        <v>#NUM!</v>
      </c>
      <c r="J36" s="143" t="e">
        <f t="array" aca="1" ref="J36" ca="1">IF(ROW(C36)&gt;COUNTA(PrüfungAufnahme225!Q:Q),"",INDEX(PrüfungAufnahme225!Q:Q,SMALL(IF(PrüfungAufnahme225!Q$1:Q$1000&lt;&gt;"",ROW($1:$1000)),ROW(A27))))</f>
        <v>#NUM!</v>
      </c>
      <c r="K36" s="144" t="e">
        <f t="array" aca="1" ref="K36" ca="1">IF(ROW(C36)&gt;COUNTA(PrüfungAufnahme225!R:R),"",INDEX(PrüfungAufnahme225!R:R,SMALL(IF(PrüfungAufnahme225!R$1:R$1000&lt;&gt;"",ROW($1:$1000)),ROW(A27))))</f>
        <v>#NUM!</v>
      </c>
      <c r="L36" s="145" t="e">
        <f t="array" aca="1" ref="L36" ca="1">IF(ROW(C36)&gt;COUNTA(PrüfungAufnahme225!S:S),"",INDEX(PrüfungAufnahme225!S:S,SMALL(IF(PrüfungAufnahme225!S$1:S$1000&lt;&gt;"",ROW($1:$1000)),ROW(A27))))</f>
        <v>#NUM!</v>
      </c>
      <c r="M36" s="126" t="e">
        <f t="array" aca="1" ref="M36" ca="1">IF(ROW(C36)&gt;COUNTA(PrüfungAufnahme225!T:T),"",INDEX(PrüfungAufnahme225!T:T,SMALL(IF(PrüfungAufnahme225!T$1:T$1000&lt;&gt;"",ROW($1:$1000)),ROW(A27))))</f>
        <v>#NUM!</v>
      </c>
      <c r="N36" s="140" t="e">
        <f t="array" aca="1" ref="N36" ca="1">IF(ROW(C36)&gt;COUNTA(PrüfungAufnahme225!U:U),"",INDEX(PrüfungAufnahme225!U:U,SMALL(IF(PrüfungAufnahme225!U$1:U$1000&lt;&gt;"",ROW($1:$1000)),ROW(A27))))</f>
        <v>#NUM!</v>
      </c>
      <c r="O36" s="145" t="e">
        <f t="array" aca="1" ref="O36" ca="1">IF(ROW(C36)&gt;COUNTA(PrüfungAufnahme225!V:V),"",INDEX(PrüfungAufnahme225!V:V,SMALL(IF(PrüfungAufnahme225!V$1:V$1000&lt;&gt;"",ROW($1:$1000)),ROW(A27))))</f>
        <v>#NUM!</v>
      </c>
      <c r="P36" s="140" t="str">
        <f t="shared" ca="1" si="1"/>
        <v/>
      </c>
      <c r="Q36" s="191" t="str">
        <f t="shared" ca="1" si="2"/>
        <v/>
      </c>
      <c r="R36" s="76"/>
      <c r="S36" s="197"/>
      <c r="T36" s="75" t="str">
        <f t="shared" si="3"/>
        <v/>
      </c>
      <c r="U36" s="121" t="str">
        <f t="shared" ca="1" si="4"/>
        <v/>
      </c>
      <c r="V36" s="127" t="str">
        <f t="shared" ca="1" si="5"/>
        <v/>
      </c>
      <c r="W36" s="7"/>
      <c r="X36" s="7"/>
      <c r="Y36" s="7"/>
      <c r="Z36" s="7"/>
      <c r="AA36" s="5"/>
      <c r="AB36" s="5"/>
      <c r="AC36" s="5"/>
      <c r="AD36" s="5"/>
      <c r="AE36" s="5"/>
      <c r="AF36" s="5"/>
      <c r="AG36" s="5"/>
      <c r="AH36" s="5"/>
      <c r="AI36" s="5"/>
      <c r="AJ36" s="5"/>
      <c r="AK36" s="5"/>
      <c r="AL36" s="5"/>
    </row>
    <row r="37" spans="1:39" ht="15" customHeight="1">
      <c r="A37" s="5"/>
      <c r="B37" s="124">
        <v>28</v>
      </c>
      <c r="C37" s="126" t="e">
        <f t="array" aca="1" ref="C37" ca="1">IF(ROW(C37)&gt;COUNTA(PrüfungAufnahme225!K:K),"",INDEX(PrüfungAufnahme225!K:K,SMALL(IF(PrüfungAufnahme225!K$1:K$1000&lt;&gt;"",ROW($1:$1000)),ROW(A28))))</f>
        <v>#NUM!</v>
      </c>
      <c r="D37" s="163" t="s">
        <v>115</v>
      </c>
      <c r="E37" s="126" t="e">
        <f t="array" aca="1" ref="E37" ca="1">IF(ROW(C37)&gt;COUNTA(PrüfungAufnahme225!L:L),"",INDEX(PrüfungAufnahme225!L:L,SMALL(IF(PrüfungAufnahme225!L$1:L$1000&lt;&gt;"",ROW($1:$1000)),ROW(A28))))</f>
        <v>#NUM!</v>
      </c>
      <c r="F37" s="126" t="e">
        <f t="array" aca="1" ref="F37" ca="1">IF(ROW(C37)&gt;COUNTA(PrüfungAufnahme225!M:M),"",INDEX(PrüfungAufnahme225!M:M,SMALL(IF(PrüfungAufnahme225!M$1:M$1000&lt;&gt;"",ROW($1:$1000)),ROW(A28))))</f>
        <v>#NUM!</v>
      </c>
      <c r="G37" s="140" t="e">
        <f t="array" aca="1" ref="G37" ca="1">IF(ROW(C37)&gt;COUNTA(PrüfungAufnahme225!N:N),"",INDEX(PrüfungAufnahme225!N:N,SMALL(IF(PrüfungAufnahme225!N$1:N$1000&lt;&gt;"",ROW($1:$1000)),ROW(A28))))</f>
        <v>#NUM!</v>
      </c>
      <c r="H37" s="141" t="e">
        <f t="array" aca="1" ref="H37" ca="1">IF(ROW(C37)&gt;COUNTA(PrüfungAufnahme225!O:O),"",INDEX(PrüfungAufnahme225!O:O,SMALL(IF(PrüfungAufnahme225!O$1:O$1000&lt;&gt;"",ROW($1:$1000)),ROW(A28))))</f>
        <v>#NUM!</v>
      </c>
      <c r="I37" s="142" t="e">
        <f t="array" aca="1" ref="I37" ca="1">IF(ROW(C37)&gt;COUNTA(PrüfungAufnahme225!P:P),"",INDEX(PrüfungAufnahme225!P:P,SMALL(IF(PrüfungAufnahme225!P$1:P$1000&lt;&gt;"",ROW($1:$1000)),ROW(A28))))</f>
        <v>#NUM!</v>
      </c>
      <c r="J37" s="143" t="e">
        <f t="array" aca="1" ref="J37" ca="1">IF(ROW(C37)&gt;COUNTA(PrüfungAufnahme225!Q:Q),"",INDEX(PrüfungAufnahme225!Q:Q,SMALL(IF(PrüfungAufnahme225!Q$1:Q$1000&lt;&gt;"",ROW($1:$1000)),ROW(A28))))</f>
        <v>#NUM!</v>
      </c>
      <c r="K37" s="144" t="e">
        <f t="array" aca="1" ref="K37" ca="1">IF(ROW(C37)&gt;COUNTA(PrüfungAufnahme225!R:R),"",INDEX(PrüfungAufnahme225!R:R,SMALL(IF(PrüfungAufnahme225!R$1:R$1000&lt;&gt;"",ROW($1:$1000)),ROW(A28))))</f>
        <v>#NUM!</v>
      </c>
      <c r="L37" s="145" t="e">
        <f t="array" aca="1" ref="L37" ca="1">IF(ROW(C37)&gt;COUNTA(PrüfungAufnahme225!S:S),"",INDEX(PrüfungAufnahme225!S:S,SMALL(IF(PrüfungAufnahme225!S$1:S$1000&lt;&gt;"",ROW($1:$1000)),ROW(A28))))</f>
        <v>#NUM!</v>
      </c>
      <c r="M37" s="126" t="e">
        <f t="array" aca="1" ref="M37" ca="1">IF(ROW(C37)&gt;COUNTA(PrüfungAufnahme225!T:T),"",INDEX(PrüfungAufnahme225!T:T,SMALL(IF(PrüfungAufnahme225!T$1:T$1000&lt;&gt;"",ROW($1:$1000)),ROW(A28))))</f>
        <v>#NUM!</v>
      </c>
      <c r="N37" s="140" t="e">
        <f t="array" aca="1" ref="N37" ca="1">IF(ROW(C37)&gt;COUNTA(PrüfungAufnahme225!U:U),"",INDEX(PrüfungAufnahme225!U:U,SMALL(IF(PrüfungAufnahme225!U$1:U$1000&lt;&gt;"",ROW($1:$1000)),ROW(A28))))</f>
        <v>#NUM!</v>
      </c>
      <c r="O37" s="145" t="e">
        <f t="array" aca="1" ref="O37" ca="1">IF(ROW(C37)&gt;COUNTA(PrüfungAufnahme225!V:V),"",INDEX(PrüfungAufnahme225!V:V,SMALL(IF(PrüfungAufnahme225!V$1:V$1000&lt;&gt;"",ROW($1:$1000)),ROW(A28))))</f>
        <v>#NUM!</v>
      </c>
      <c r="P37" s="140" t="str">
        <f t="shared" ca="1" si="1"/>
        <v/>
      </c>
      <c r="Q37" s="191" t="str">
        <f t="shared" ca="1" si="2"/>
        <v/>
      </c>
      <c r="R37" s="76"/>
      <c r="S37" s="197"/>
      <c r="T37" s="75" t="str">
        <f t="shared" si="3"/>
        <v/>
      </c>
      <c r="U37" s="121" t="str">
        <f t="shared" ca="1" si="4"/>
        <v/>
      </c>
      <c r="V37" s="127" t="str">
        <f t="shared" ca="1" si="5"/>
        <v/>
      </c>
      <c r="W37" s="7"/>
      <c r="X37" s="7"/>
      <c r="Y37" s="7"/>
      <c r="Z37" s="7"/>
      <c r="AA37" s="5"/>
      <c r="AB37" s="5"/>
      <c r="AC37" s="5"/>
      <c r="AD37" s="5"/>
      <c r="AE37" s="5"/>
      <c r="AF37" s="5"/>
      <c r="AG37" s="5"/>
      <c r="AH37" s="5"/>
      <c r="AI37" s="5"/>
      <c r="AJ37" s="5"/>
      <c r="AK37" s="5"/>
      <c r="AL37" s="5"/>
    </row>
    <row r="38" spans="1:39" ht="15" customHeight="1">
      <c r="A38" s="5"/>
      <c r="B38" s="124">
        <v>29</v>
      </c>
      <c r="C38" s="126" t="e">
        <f t="array" aca="1" ref="C38" ca="1">IF(ROW(C38)&gt;COUNTA(PrüfungAufnahme225!K:K),"",INDEX(PrüfungAufnahme225!K:K,SMALL(IF(PrüfungAufnahme225!K$1:K$1000&lt;&gt;"",ROW($1:$1000)),ROW(A29))))</f>
        <v>#NUM!</v>
      </c>
      <c r="D38" s="163" t="s">
        <v>116</v>
      </c>
      <c r="E38" s="126" t="e">
        <f t="array" aca="1" ref="E38" ca="1">IF(ROW(C38)&gt;COUNTA(PrüfungAufnahme225!L:L),"",INDEX(PrüfungAufnahme225!L:L,SMALL(IF(PrüfungAufnahme225!L$1:L$1000&lt;&gt;"",ROW($1:$1000)),ROW(A29))))</f>
        <v>#NUM!</v>
      </c>
      <c r="F38" s="126" t="e">
        <f t="array" aca="1" ref="F38" ca="1">IF(ROW(C38)&gt;COUNTA(PrüfungAufnahme225!M:M),"",INDEX(PrüfungAufnahme225!M:M,SMALL(IF(PrüfungAufnahme225!M$1:M$1000&lt;&gt;"",ROW($1:$1000)),ROW(A29))))</f>
        <v>#NUM!</v>
      </c>
      <c r="G38" s="140" t="e">
        <f t="array" aca="1" ref="G38" ca="1">IF(ROW(C38)&gt;COUNTA(PrüfungAufnahme225!N:N),"",INDEX(PrüfungAufnahme225!N:N,SMALL(IF(PrüfungAufnahme225!N$1:N$1000&lt;&gt;"",ROW($1:$1000)),ROW(A29))))</f>
        <v>#NUM!</v>
      </c>
      <c r="H38" s="141" t="e">
        <f t="array" aca="1" ref="H38" ca="1">IF(ROW(C38)&gt;COUNTA(PrüfungAufnahme225!O:O),"",INDEX(PrüfungAufnahme225!O:O,SMALL(IF(PrüfungAufnahme225!O$1:O$1000&lt;&gt;"",ROW($1:$1000)),ROW(A29))))</f>
        <v>#NUM!</v>
      </c>
      <c r="I38" s="142" t="e">
        <f t="array" aca="1" ref="I38" ca="1">IF(ROW(C38)&gt;COUNTA(PrüfungAufnahme225!P:P),"",INDEX(PrüfungAufnahme225!P:P,SMALL(IF(PrüfungAufnahme225!P$1:P$1000&lt;&gt;"",ROW($1:$1000)),ROW(A29))))</f>
        <v>#NUM!</v>
      </c>
      <c r="J38" s="143" t="e">
        <f t="array" aca="1" ref="J38" ca="1">IF(ROW(C38)&gt;COUNTA(PrüfungAufnahme225!Q:Q),"",INDEX(PrüfungAufnahme225!Q:Q,SMALL(IF(PrüfungAufnahme225!Q$1:Q$1000&lt;&gt;"",ROW($1:$1000)),ROW(A29))))</f>
        <v>#NUM!</v>
      </c>
      <c r="K38" s="144" t="e">
        <f t="array" aca="1" ref="K38" ca="1">IF(ROW(C38)&gt;COUNTA(PrüfungAufnahme225!R:R),"",INDEX(PrüfungAufnahme225!R:R,SMALL(IF(PrüfungAufnahme225!R$1:R$1000&lt;&gt;"",ROW($1:$1000)),ROW(A29))))</f>
        <v>#NUM!</v>
      </c>
      <c r="L38" s="145" t="e">
        <f t="array" aca="1" ref="L38" ca="1">IF(ROW(C38)&gt;COUNTA(PrüfungAufnahme225!S:S),"",INDEX(PrüfungAufnahme225!S:S,SMALL(IF(PrüfungAufnahme225!S$1:S$1000&lt;&gt;"",ROW($1:$1000)),ROW(A29))))</f>
        <v>#NUM!</v>
      </c>
      <c r="M38" s="126" t="e">
        <f t="array" aca="1" ref="M38" ca="1">IF(ROW(C38)&gt;COUNTA(PrüfungAufnahme225!T:T),"",INDEX(PrüfungAufnahme225!T:T,SMALL(IF(PrüfungAufnahme225!T$1:T$1000&lt;&gt;"",ROW($1:$1000)),ROW(A29))))</f>
        <v>#NUM!</v>
      </c>
      <c r="N38" s="140" t="e">
        <f t="array" aca="1" ref="N38" ca="1">IF(ROW(C38)&gt;COUNTA(PrüfungAufnahme225!U:U),"",INDEX(PrüfungAufnahme225!U:U,SMALL(IF(PrüfungAufnahme225!U$1:U$1000&lt;&gt;"",ROW($1:$1000)),ROW(A29))))</f>
        <v>#NUM!</v>
      </c>
      <c r="O38" s="145" t="e">
        <f t="array" aca="1" ref="O38" ca="1">IF(ROW(C38)&gt;COUNTA(PrüfungAufnahme225!V:V),"",INDEX(PrüfungAufnahme225!V:V,SMALL(IF(PrüfungAufnahme225!V$1:V$1000&lt;&gt;"",ROW($1:$1000)),ROW(A29))))</f>
        <v>#NUM!</v>
      </c>
      <c r="P38" s="140" t="str">
        <f t="shared" ca="1" si="1"/>
        <v/>
      </c>
      <c r="Q38" s="191" t="str">
        <f t="shared" ca="1" si="2"/>
        <v/>
      </c>
      <c r="R38" s="76"/>
      <c r="S38" s="197"/>
      <c r="T38" s="75" t="str">
        <f t="shared" si="3"/>
        <v/>
      </c>
      <c r="U38" s="121" t="str">
        <f t="shared" ca="1" si="4"/>
        <v/>
      </c>
      <c r="V38" s="127" t="str">
        <f t="shared" ca="1" si="5"/>
        <v/>
      </c>
      <c r="W38" s="7"/>
      <c r="X38" s="7"/>
      <c r="Y38" s="7"/>
      <c r="Z38" s="7"/>
      <c r="AA38" s="5"/>
      <c r="AB38" s="5"/>
      <c r="AC38" s="5"/>
      <c r="AD38" s="5"/>
      <c r="AE38" s="5"/>
      <c r="AF38" s="5"/>
      <c r="AG38" s="5"/>
      <c r="AH38" s="5"/>
      <c r="AI38" s="5"/>
      <c r="AJ38" s="5"/>
      <c r="AK38" s="5"/>
      <c r="AL38" s="5"/>
    </row>
    <row r="39" spans="1:39" ht="15" customHeight="1" thickBot="1">
      <c r="A39" s="5"/>
      <c r="B39" s="132">
        <v>30</v>
      </c>
      <c r="C39" s="128" t="e">
        <f t="array" aca="1" ref="C39" ca="1">IF(ROW(C39)&gt;COUNTA(PrüfungAufnahme225!K:K),"",INDEX(PrüfungAufnahme225!K:K,SMALL(IF(PrüfungAufnahme225!K$1:K$1000&lt;&gt;"",ROW($1:$1000)),ROW(A30))))</f>
        <v>#NUM!</v>
      </c>
      <c r="D39" s="165" t="s">
        <v>117</v>
      </c>
      <c r="E39" s="128" t="e">
        <f t="array" aca="1" ref="E39" ca="1">IF(ROW(C39)&gt;COUNTA(PrüfungAufnahme225!L:L),"",INDEX(PrüfungAufnahme225!L:L,SMALL(IF(PrüfungAufnahme225!L$1:L$1000&lt;&gt;"",ROW($1:$1000)),ROW(A30))))</f>
        <v>#NUM!</v>
      </c>
      <c r="F39" s="128" t="e">
        <f t="array" aca="1" ref="F39" ca="1">IF(ROW(C39)&gt;COUNTA(PrüfungAufnahme225!M:M),"",INDEX(PrüfungAufnahme225!M:M,SMALL(IF(PrüfungAufnahme225!M$1:M$1000&lt;&gt;"",ROW($1:$1000)),ROW(A30))))</f>
        <v>#NUM!</v>
      </c>
      <c r="G39" s="133" t="e">
        <f t="array" aca="1" ref="G39" ca="1">IF(ROW(C39)&gt;COUNTA(PrüfungAufnahme225!N:N),"",INDEX(PrüfungAufnahme225!N:N,SMALL(IF(PrüfungAufnahme225!N$1:N$1000&lt;&gt;"",ROW($1:$1000)),ROW(A30))))</f>
        <v>#NUM!</v>
      </c>
      <c r="H39" s="146" t="e">
        <f t="array" aca="1" ref="H39" ca="1">IF(ROW(C39)&gt;COUNTA(PrüfungAufnahme225!O:O),"",INDEX(PrüfungAufnahme225!O:O,SMALL(IF(PrüfungAufnahme225!O$1:O$1000&lt;&gt;"",ROW($1:$1000)),ROW(A30))))</f>
        <v>#NUM!</v>
      </c>
      <c r="I39" s="147" t="e">
        <f t="array" aca="1" ref="I39" ca="1">IF(ROW(C39)&gt;COUNTA(PrüfungAufnahme225!P:P),"",INDEX(PrüfungAufnahme225!P:P,SMALL(IF(PrüfungAufnahme225!P$1:P$1000&lt;&gt;"",ROW($1:$1000)),ROW(A30))))</f>
        <v>#NUM!</v>
      </c>
      <c r="J39" s="148" t="e">
        <f t="array" aca="1" ref="J39" ca="1">IF(ROW(C39)&gt;COUNTA(PrüfungAufnahme225!Q:Q),"",INDEX(PrüfungAufnahme225!Q:Q,SMALL(IF(PrüfungAufnahme225!Q$1:Q$1000&lt;&gt;"",ROW($1:$1000)),ROW(A30))))</f>
        <v>#NUM!</v>
      </c>
      <c r="K39" s="149" t="e">
        <f t="array" aca="1" ref="K39" ca="1">IF(ROW(C39)&gt;COUNTA(PrüfungAufnahme225!R:R),"",INDEX(PrüfungAufnahme225!R:R,SMALL(IF(PrüfungAufnahme225!R$1:R$1000&lt;&gt;"",ROW($1:$1000)),ROW(A30))))</f>
        <v>#NUM!</v>
      </c>
      <c r="L39" s="150" t="e">
        <f t="array" aca="1" ref="L39" ca="1">IF(ROW(C39)&gt;COUNTA(PrüfungAufnahme225!S:S),"",INDEX(PrüfungAufnahme225!S:S,SMALL(IF(PrüfungAufnahme225!S$1:S$1000&lt;&gt;"",ROW($1:$1000)),ROW(A30))))</f>
        <v>#NUM!</v>
      </c>
      <c r="M39" s="128" t="e">
        <f t="array" aca="1" ref="M39" ca="1">IF(ROW(C39)&gt;COUNTA(PrüfungAufnahme225!T:T),"",INDEX(PrüfungAufnahme225!T:T,SMALL(IF(PrüfungAufnahme225!T$1:T$1000&lt;&gt;"",ROW($1:$1000)),ROW(A30))))</f>
        <v>#NUM!</v>
      </c>
      <c r="N39" s="133" t="e">
        <f t="array" aca="1" ref="N39" ca="1">IF(ROW(C39)&gt;COUNTA(PrüfungAufnahme225!U:U),"",INDEX(PrüfungAufnahme225!U:U,SMALL(IF(PrüfungAufnahme225!U$1:U$1000&lt;&gt;"",ROW($1:$1000)),ROW(A30))))</f>
        <v>#NUM!</v>
      </c>
      <c r="O39" s="150" t="e">
        <f t="array" aca="1" ref="O39" ca="1">IF(ROW(C39)&gt;COUNTA(PrüfungAufnahme225!V:V),"",INDEX(PrüfungAufnahme225!V:V,SMALL(IF(PrüfungAufnahme225!V$1:V$1000&lt;&gt;"",ROW($1:$1000)),ROW(A30))))</f>
        <v>#NUM!</v>
      </c>
      <c r="P39" s="133" t="str">
        <f t="shared" ca="1" si="1"/>
        <v/>
      </c>
      <c r="Q39" s="134" t="str">
        <f t="shared" ca="1" si="2"/>
        <v/>
      </c>
      <c r="R39" s="135"/>
      <c r="S39" s="198"/>
      <c r="T39" s="94" t="str">
        <f t="shared" si="3"/>
        <v/>
      </c>
      <c r="U39" s="136" t="str">
        <f t="shared" ca="1" si="4"/>
        <v/>
      </c>
      <c r="V39" s="129" t="str">
        <f t="shared" ca="1" si="5"/>
        <v/>
      </c>
      <c r="W39" s="7"/>
      <c r="X39" s="7"/>
      <c r="Y39" s="7"/>
      <c r="Z39" s="7"/>
      <c r="AA39" s="5"/>
      <c r="AB39" s="5"/>
      <c r="AC39" s="5"/>
      <c r="AD39" s="5"/>
      <c r="AE39" s="5"/>
      <c r="AF39" s="5"/>
      <c r="AG39" s="5"/>
      <c r="AH39" s="5"/>
      <c r="AI39" s="5"/>
      <c r="AJ39" s="5"/>
      <c r="AK39" s="5"/>
      <c r="AL39" s="5"/>
    </row>
    <row r="40" spans="1:39" s="15" customFormat="1" ht="16.2" thickBot="1">
      <c r="A40" s="12"/>
      <c r="B40" s="12"/>
      <c r="C40" s="12"/>
      <c r="D40" s="13"/>
      <c r="E40" s="13"/>
      <c r="F40" s="14"/>
      <c r="G40" s="14"/>
      <c r="H40" s="14"/>
      <c r="I40" s="14"/>
      <c r="J40" s="14"/>
      <c r="K40" s="14"/>
      <c r="L40" s="14"/>
      <c r="M40" s="14"/>
      <c r="N40" s="14"/>
      <c r="O40" s="14"/>
      <c r="P40" s="14"/>
      <c r="Q40" s="14"/>
      <c r="R40" s="14"/>
      <c r="S40" s="101" t="s">
        <v>21</v>
      </c>
      <c r="T40" s="131" t="str">
        <f>IF(T10="","",SUM(T10:T39))</f>
        <v/>
      </c>
      <c r="U40" s="131" t="str">
        <f ca="1">IF(U10="","",SUM(U10:U39))</f>
        <v/>
      </c>
      <c r="V40" s="164" t="str">
        <f ca="1">IF(V10="","",SUM(V10:V39))</f>
        <v/>
      </c>
      <c r="W40" s="14"/>
      <c r="X40" s="14"/>
      <c r="Y40" s="14"/>
      <c r="Z40" s="14"/>
      <c r="AA40" s="14"/>
      <c r="AB40" s="12"/>
      <c r="AC40" s="12"/>
      <c r="AD40" s="12"/>
      <c r="AE40" s="12"/>
      <c r="AF40" s="12"/>
      <c r="AG40" s="12"/>
      <c r="AH40" s="12"/>
      <c r="AI40" s="12"/>
      <c r="AJ40" s="12"/>
      <c r="AK40" s="12"/>
      <c r="AL40" s="12"/>
      <c r="AM40" s="12"/>
    </row>
    <row r="41" spans="1:39" s="15" customFormat="1" ht="15.6">
      <c r="A41" s="12"/>
      <c r="B41" s="12"/>
      <c r="C41" s="12"/>
      <c r="D41" s="13"/>
      <c r="E41" s="13"/>
      <c r="F41" s="14"/>
      <c r="G41" s="14"/>
      <c r="H41" s="14"/>
      <c r="I41" s="14"/>
      <c r="J41" s="14"/>
      <c r="K41" s="14"/>
      <c r="L41" s="14"/>
      <c r="M41" s="14"/>
      <c r="N41" s="14"/>
      <c r="O41" s="14"/>
      <c r="P41" s="14"/>
      <c r="Q41" s="14"/>
      <c r="R41" s="14"/>
      <c r="S41" s="14"/>
      <c r="T41" s="14"/>
      <c r="U41" s="161"/>
      <c r="V41" s="14"/>
      <c r="W41" s="14"/>
      <c r="X41" s="14"/>
      <c r="Y41" s="14"/>
      <c r="Z41" s="14"/>
      <c r="AA41" s="14"/>
      <c r="AB41" s="12"/>
      <c r="AC41" s="12"/>
      <c r="AD41" s="12"/>
      <c r="AE41" s="12"/>
      <c r="AF41" s="12"/>
      <c r="AG41" s="12"/>
      <c r="AH41" s="12"/>
      <c r="AI41" s="12"/>
      <c r="AJ41" s="12"/>
      <c r="AK41" s="12"/>
      <c r="AL41" s="12"/>
      <c r="AM41" s="12"/>
    </row>
    <row r="42" spans="1:39" ht="15" thickBot="1">
      <c r="A42" s="5"/>
      <c r="B42" s="5"/>
      <c r="C42" s="5"/>
      <c r="D42" s="5"/>
      <c r="E42" s="5"/>
      <c r="F42" s="5"/>
      <c r="G42" s="5"/>
      <c r="H42" s="5"/>
      <c r="I42" s="5"/>
      <c r="J42" s="5"/>
      <c r="K42" s="5"/>
      <c r="L42" s="5"/>
      <c r="M42" s="5"/>
      <c r="N42" s="5"/>
      <c r="O42" s="5"/>
      <c r="P42" s="5"/>
      <c r="Q42" s="5"/>
      <c r="R42" s="5"/>
      <c r="T42" s="7"/>
      <c r="U42" s="7"/>
      <c r="V42" s="7"/>
      <c r="W42" s="7"/>
      <c r="X42" s="7"/>
      <c r="Y42" s="7"/>
      <c r="Z42" s="7"/>
      <c r="AA42" s="7"/>
      <c r="AB42" s="5"/>
      <c r="AC42" s="5"/>
      <c r="AD42" s="5"/>
      <c r="AE42" s="5"/>
      <c r="AF42" s="5"/>
      <c r="AG42" s="5"/>
      <c r="AH42" s="5"/>
      <c r="AI42" s="5"/>
      <c r="AJ42" s="5"/>
      <c r="AK42" s="5"/>
      <c r="AL42" s="5"/>
      <c r="AM42" s="5"/>
    </row>
    <row r="43" spans="1:39" ht="15" thickBot="1">
      <c r="A43" s="5"/>
      <c r="B43" s="5"/>
      <c r="C43" s="5"/>
      <c r="D43" s="7"/>
      <c r="E43" s="7"/>
      <c r="F43" s="7"/>
      <c r="G43" s="7"/>
      <c r="H43" s="7"/>
      <c r="I43" s="7"/>
      <c r="J43" s="7"/>
      <c r="K43" s="7"/>
      <c r="L43" s="7"/>
      <c r="M43" s="7"/>
      <c r="N43" s="254" t="s">
        <v>7</v>
      </c>
      <c r="O43" s="255"/>
      <c r="P43" s="255"/>
      <c r="Q43" s="255"/>
      <c r="R43" s="255"/>
      <c r="S43" s="255"/>
      <c r="T43" s="255"/>
      <c r="U43" s="256"/>
      <c r="V43" s="156" t="e">
        <f ca="1">ABS(ROUND(V40*10%,2))</f>
        <v>#VALUE!</v>
      </c>
      <c r="W43" s="7"/>
      <c r="X43" s="7"/>
      <c r="Y43" s="7"/>
      <c r="Z43" s="7"/>
      <c r="AA43" s="7"/>
      <c r="AB43" s="5"/>
      <c r="AC43" s="5"/>
      <c r="AD43" s="5"/>
      <c r="AE43" s="5"/>
      <c r="AF43" s="5"/>
      <c r="AG43" s="5"/>
      <c r="AH43" s="5"/>
      <c r="AI43" s="5"/>
      <c r="AJ43" s="5"/>
      <c r="AK43" s="5"/>
      <c r="AL43" s="5"/>
      <c r="AM43" s="5"/>
    </row>
    <row r="44" spans="1:39" s="15" customFormat="1" ht="16.2" thickBot="1">
      <c r="A44" s="12"/>
      <c r="B44" s="12"/>
      <c r="C44" s="12"/>
      <c r="D44" s="13"/>
      <c r="E44" s="13"/>
      <c r="F44" s="14"/>
      <c r="G44" s="14"/>
      <c r="H44" s="14"/>
      <c r="I44" s="14"/>
      <c r="J44" s="14"/>
      <c r="K44" s="14"/>
      <c r="L44" s="14"/>
      <c r="M44" s="14"/>
      <c r="N44" s="254" t="s">
        <v>43</v>
      </c>
      <c r="O44" s="255"/>
      <c r="P44" s="255"/>
      <c r="Q44" s="255"/>
      <c r="R44" s="255"/>
      <c r="S44" s="255"/>
      <c r="T44" s="255"/>
      <c r="U44" s="256"/>
      <c r="V44" s="171" t="e">
        <f ca="1">IF(U40=0,"0,00",ABS(ROUND(U40*2%,2)))</f>
        <v>#VALUE!</v>
      </c>
      <c r="W44" s="17"/>
      <c r="X44" s="14"/>
      <c r="Y44" s="14"/>
      <c r="Z44" s="14"/>
      <c r="AA44" s="14"/>
      <c r="AB44" s="12"/>
      <c r="AC44" s="12"/>
      <c r="AD44" s="12"/>
      <c r="AE44" s="12"/>
      <c r="AF44" s="12"/>
      <c r="AG44" s="12"/>
      <c r="AH44" s="12"/>
      <c r="AI44" s="12"/>
      <c r="AJ44" s="12"/>
      <c r="AK44" s="12"/>
      <c r="AL44" s="12"/>
      <c r="AM44" s="12"/>
    </row>
    <row r="45" spans="1:39">
      <c r="A45" s="5"/>
      <c r="B45" s="5"/>
      <c r="C45" s="7"/>
      <c r="D45" s="7"/>
      <c r="E45" s="7"/>
      <c r="F45" s="7"/>
      <c r="G45" s="7"/>
      <c r="H45" s="7"/>
      <c r="I45" s="7"/>
      <c r="J45" s="7"/>
      <c r="K45" s="7"/>
      <c r="L45" s="7"/>
      <c r="M45" s="7"/>
      <c r="N45" s="7"/>
      <c r="O45" s="7"/>
      <c r="P45" s="7"/>
      <c r="Q45" s="7"/>
      <c r="R45" s="7"/>
      <c r="S45" s="7"/>
      <c r="T45" s="7"/>
      <c r="U45" s="7"/>
      <c r="V45" s="7"/>
      <c r="W45" s="7"/>
      <c r="X45" s="7"/>
      <c r="Y45" s="7"/>
      <c r="Z45" s="7"/>
      <c r="AA45" s="7"/>
      <c r="AB45" s="5"/>
      <c r="AC45" s="5"/>
      <c r="AD45" s="5"/>
      <c r="AE45" s="5"/>
      <c r="AF45" s="5"/>
      <c r="AG45" s="5"/>
      <c r="AH45" s="5"/>
      <c r="AI45" s="5"/>
      <c r="AJ45" s="5"/>
      <c r="AK45" s="5"/>
      <c r="AL45" s="5"/>
      <c r="AM45" s="5"/>
    </row>
    <row r="46" spans="1:39" ht="14.4" customHeight="1" thickBot="1">
      <c r="A46" s="5"/>
      <c r="B46" s="5"/>
      <c r="C46" s="5"/>
      <c r="D46" s="19"/>
      <c r="E46" s="19"/>
      <c r="F46" s="19"/>
      <c r="G46" s="19"/>
      <c r="H46" s="19"/>
      <c r="I46" s="19"/>
      <c r="J46" s="19"/>
      <c r="K46" s="19"/>
      <c r="L46" s="19"/>
      <c r="M46" s="19"/>
      <c r="N46" s="19"/>
      <c r="O46" s="19"/>
      <c r="P46" s="19"/>
      <c r="Q46" s="19"/>
      <c r="R46" s="19"/>
      <c r="S46" s="7"/>
      <c r="T46" s="7"/>
      <c r="U46" s="7"/>
      <c r="V46" s="7"/>
      <c r="W46" s="7"/>
      <c r="X46" s="7"/>
      <c r="Y46" s="7"/>
      <c r="Z46" s="7"/>
      <c r="AA46" s="7"/>
      <c r="AB46" s="5"/>
      <c r="AC46" s="5"/>
      <c r="AD46" s="5"/>
      <c r="AE46" s="5"/>
      <c r="AF46" s="5"/>
      <c r="AG46" s="5"/>
      <c r="AH46" s="5"/>
      <c r="AI46" s="5"/>
      <c r="AJ46" s="5"/>
      <c r="AK46" s="5"/>
      <c r="AL46" s="5"/>
      <c r="AM46" s="5"/>
    </row>
    <row r="47" spans="1:39" ht="22.95" customHeight="1" thickBot="1">
      <c r="A47" s="5"/>
      <c r="B47" s="5"/>
      <c r="C47" s="77" t="s">
        <v>22</v>
      </c>
      <c r="D47" s="251" t="s">
        <v>23</v>
      </c>
      <c r="E47" s="252"/>
      <c r="F47" s="252"/>
      <c r="G47" s="252"/>
      <c r="H47" s="252"/>
      <c r="I47" s="252"/>
      <c r="J47" s="252"/>
      <c r="K47" s="252"/>
      <c r="L47" s="252"/>
      <c r="M47" s="253"/>
      <c r="N47" s="248" t="e">
        <f ca="1">IF(ABS(V40)&lt;=Z48,0,IF(V40&gt;0,V40-Z48,V40+Z48))</f>
        <v>#VALUE!</v>
      </c>
      <c r="O47" s="249"/>
      <c r="P47" s="250"/>
      <c r="Q47" s="7"/>
      <c r="R47" s="7"/>
      <c r="S47" s="7"/>
      <c r="T47" s="7"/>
      <c r="U47" s="7"/>
      <c r="V47" s="7"/>
      <c r="W47" s="7"/>
      <c r="X47" s="7"/>
      <c r="Y47" s="7"/>
      <c r="Z47" s="7"/>
      <c r="AA47" s="7"/>
      <c r="AB47" s="5"/>
      <c r="AC47" s="5"/>
      <c r="AD47" s="5"/>
      <c r="AE47" s="5"/>
      <c r="AF47" s="5"/>
      <c r="AG47" s="5"/>
      <c r="AH47" s="5"/>
      <c r="AI47" s="5"/>
      <c r="AJ47" s="5"/>
      <c r="AK47" s="5"/>
      <c r="AL47" s="5"/>
      <c r="AM47" s="5"/>
    </row>
    <row r="48" spans="1:39">
      <c r="A48" s="5"/>
      <c r="B48" s="5"/>
      <c r="C48" s="5"/>
      <c r="D48" s="7"/>
      <c r="E48" s="7"/>
      <c r="F48" s="7"/>
      <c r="G48" s="7"/>
      <c r="H48" s="7"/>
      <c r="I48" s="7"/>
      <c r="J48" s="7"/>
      <c r="K48" s="7"/>
      <c r="L48" s="7"/>
      <c r="M48" s="7"/>
      <c r="N48" s="7"/>
      <c r="O48" s="7"/>
      <c r="P48" s="7"/>
      <c r="Q48" s="7"/>
      <c r="R48" s="7"/>
      <c r="S48" s="7"/>
      <c r="T48" s="7"/>
      <c r="U48" s="7"/>
      <c r="V48" s="7"/>
      <c r="W48" s="7"/>
      <c r="X48" s="7"/>
      <c r="Y48" s="7"/>
      <c r="Z48" s="32" t="e">
        <f ca="1">IF(V44&gt;V43,V44,V43)</f>
        <v>#VALUE!</v>
      </c>
      <c r="AA48" s="7"/>
      <c r="AB48" s="5"/>
      <c r="AC48" s="5"/>
      <c r="AD48" s="5"/>
      <c r="AE48" s="5"/>
      <c r="AF48" s="5"/>
      <c r="AG48" s="5"/>
      <c r="AH48" s="5"/>
      <c r="AI48" s="5"/>
      <c r="AJ48" s="5"/>
      <c r="AK48" s="5"/>
      <c r="AL48" s="5"/>
      <c r="AM48" s="5"/>
    </row>
    <row r="49" spans="1:39">
      <c r="A49" s="5"/>
      <c r="B49" s="5"/>
      <c r="C49" s="5"/>
      <c r="D49" s="247"/>
      <c r="E49" s="247"/>
      <c r="F49" s="247"/>
      <c r="G49" s="247"/>
      <c r="H49" s="247"/>
      <c r="I49" s="247"/>
      <c r="J49" s="247"/>
      <c r="K49" s="247"/>
      <c r="L49" s="247"/>
      <c r="M49" s="247"/>
      <c r="N49" s="247"/>
      <c r="O49" s="99"/>
      <c r="P49" s="99"/>
      <c r="Q49" s="99"/>
      <c r="R49" s="99"/>
      <c r="S49" s="16"/>
      <c r="T49" s="7"/>
      <c r="U49" s="7"/>
      <c r="V49" s="7"/>
      <c r="W49" s="7"/>
      <c r="X49" s="7"/>
      <c r="Y49" s="7"/>
      <c r="Z49" s="7"/>
      <c r="AA49" s="7"/>
      <c r="AB49" s="5"/>
      <c r="AC49" s="5"/>
      <c r="AD49" s="5"/>
      <c r="AE49" s="5"/>
      <c r="AF49" s="5"/>
      <c r="AG49" s="5"/>
      <c r="AH49" s="5"/>
      <c r="AI49" s="5"/>
      <c r="AJ49" s="5"/>
      <c r="AK49" s="5"/>
      <c r="AL49" s="5"/>
      <c r="AM49" s="5"/>
    </row>
    <row r="50" spans="1:39">
      <c r="A50" s="5"/>
      <c r="B50" s="5"/>
      <c r="C50" s="5"/>
      <c r="D50" s="19"/>
      <c r="E50" s="19"/>
      <c r="F50" s="19"/>
      <c r="G50" s="19"/>
      <c r="H50" s="19"/>
      <c r="I50" s="19"/>
      <c r="J50" s="19"/>
      <c r="K50" s="19"/>
      <c r="L50" s="19"/>
      <c r="M50" s="19"/>
      <c r="N50" s="20"/>
      <c r="O50" s="20"/>
      <c r="P50" s="20"/>
      <c r="Q50" s="20"/>
      <c r="R50" s="20"/>
      <c r="S50" s="7"/>
      <c r="T50" s="7"/>
      <c r="U50" s="7"/>
      <c r="V50" s="7"/>
      <c r="W50" s="7"/>
      <c r="X50" s="7"/>
      <c r="Y50" s="7"/>
      <c r="Z50" s="7"/>
      <c r="AA50" s="7"/>
      <c r="AB50" s="5"/>
      <c r="AC50" s="5"/>
      <c r="AD50" s="5"/>
      <c r="AE50" s="5"/>
      <c r="AF50" s="5"/>
      <c r="AG50" s="5"/>
      <c r="AH50" s="5"/>
      <c r="AI50" s="5"/>
      <c r="AJ50" s="5"/>
      <c r="AK50" s="5"/>
      <c r="AL50" s="5"/>
      <c r="AM50" s="5"/>
    </row>
    <row r="51" spans="1:39">
      <c r="A51" s="5"/>
      <c r="B51" s="5"/>
      <c r="C51" s="5"/>
      <c r="D51" s="21"/>
      <c r="E51" s="21"/>
      <c r="F51" s="21"/>
      <c r="G51" s="21"/>
      <c r="H51" s="21"/>
      <c r="I51" s="21"/>
      <c r="J51" s="21"/>
      <c r="K51" s="21"/>
      <c r="L51" s="21"/>
      <c r="M51" s="21"/>
      <c r="N51" s="7"/>
      <c r="O51" s="7"/>
      <c r="P51" s="7"/>
      <c r="Q51" s="7"/>
      <c r="R51" s="7"/>
      <c r="S51" s="7"/>
      <c r="T51" s="7"/>
      <c r="U51" s="7"/>
      <c r="V51" s="7"/>
      <c r="W51" s="7"/>
      <c r="X51" s="7"/>
      <c r="Y51" s="7"/>
      <c r="Z51" s="7"/>
      <c r="AA51" s="7"/>
      <c r="AB51" s="5"/>
      <c r="AC51" s="5"/>
      <c r="AD51" s="5"/>
      <c r="AE51" s="5"/>
      <c r="AF51" s="5"/>
      <c r="AG51" s="5"/>
      <c r="AH51" s="5"/>
      <c r="AI51" s="5"/>
      <c r="AJ51" s="5"/>
      <c r="AK51" s="5"/>
      <c r="AL51" s="5"/>
      <c r="AM51" s="5"/>
    </row>
    <row r="52" spans="1:39" ht="15" thickBot="1">
      <c r="A52" s="5"/>
      <c r="B52" s="5"/>
      <c r="C52" s="5"/>
      <c r="D52" s="7"/>
      <c r="E52" s="7"/>
      <c r="F52" s="7"/>
      <c r="G52" s="7"/>
      <c r="H52" s="7"/>
      <c r="I52" s="7"/>
      <c r="J52" s="7"/>
      <c r="K52" s="7"/>
      <c r="L52" s="7"/>
      <c r="M52" s="7"/>
      <c r="N52" s="7"/>
      <c r="O52" s="7"/>
      <c r="P52" s="7"/>
      <c r="Q52" s="7"/>
      <c r="R52" s="7"/>
      <c r="S52" s="7"/>
      <c r="T52" s="7"/>
      <c r="U52" s="7"/>
      <c r="V52" s="7"/>
      <c r="W52" s="7"/>
      <c r="X52" s="7"/>
      <c r="Y52" s="7"/>
      <c r="Z52" s="7"/>
      <c r="AA52" s="7"/>
      <c r="AB52" s="5"/>
      <c r="AC52" s="5"/>
      <c r="AD52" s="5"/>
      <c r="AE52" s="5"/>
      <c r="AF52" s="5"/>
      <c r="AG52" s="5"/>
      <c r="AH52" s="5"/>
      <c r="AI52" s="5"/>
      <c r="AJ52" s="5"/>
      <c r="AK52" s="5"/>
      <c r="AL52" s="5"/>
      <c r="AM52" s="5"/>
    </row>
    <row r="53" spans="1:39" ht="15" thickBot="1">
      <c r="A53" s="5"/>
      <c r="B53" s="5"/>
      <c r="C53" s="35" t="s">
        <v>13</v>
      </c>
      <c r="D53" s="36"/>
      <c r="E53" s="36"/>
      <c r="F53" s="37">
        <f>PrüfungAufnahme225!$G$496</f>
        <v>44741</v>
      </c>
      <c r="G53" s="7"/>
      <c r="H53" s="7"/>
      <c r="I53" s="7"/>
      <c r="J53" s="7"/>
      <c r="K53" s="7"/>
      <c r="L53" s="7"/>
      <c r="M53" s="7"/>
      <c r="N53" s="11"/>
      <c r="O53" s="11"/>
      <c r="P53" s="11"/>
      <c r="Q53" s="11"/>
      <c r="R53" s="11"/>
      <c r="S53" s="11"/>
      <c r="T53" s="7"/>
      <c r="U53" s="7"/>
      <c r="V53" s="11"/>
      <c r="W53" s="7"/>
      <c r="X53" s="7"/>
      <c r="Y53" s="7"/>
      <c r="Z53" s="7"/>
      <c r="AA53" s="7"/>
      <c r="AB53" s="5"/>
      <c r="AC53" s="5"/>
      <c r="AD53" s="5"/>
      <c r="AE53" s="5"/>
      <c r="AF53" s="5"/>
      <c r="AG53" s="5"/>
      <c r="AH53" s="5"/>
      <c r="AI53" s="5"/>
      <c r="AJ53" s="5"/>
      <c r="AK53" s="5"/>
      <c r="AL53" s="5"/>
      <c r="AM53" s="5"/>
    </row>
    <row r="54" spans="1:39">
      <c r="A54" s="5"/>
      <c r="B54" s="5"/>
      <c r="C54" s="5"/>
      <c r="D54" s="7"/>
      <c r="E54" s="7"/>
      <c r="F54" s="7"/>
      <c r="G54" s="7"/>
      <c r="H54" s="7"/>
      <c r="I54" s="7"/>
      <c r="J54" s="7"/>
      <c r="K54" s="7"/>
      <c r="L54" s="7"/>
      <c r="M54" s="7"/>
      <c r="N54" s="7"/>
      <c r="O54" s="7"/>
      <c r="P54" s="7"/>
      <c r="Q54" s="7"/>
      <c r="R54" s="7"/>
      <c r="S54" s="7"/>
      <c r="T54" s="7"/>
      <c r="U54" s="247"/>
      <c r="V54" s="247"/>
      <c r="W54" s="247"/>
      <c r="X54" s="247"/>
      <c r="Y54" s="247"/>
      <c r="Z54" s="247"/>
      <c r="AA54" s="247"/>
      <c r="AB54" s="5"/>
      <c r="AC54" s="5"/>
      <c r="AD54" s="5"/>
      <c r="AE54" s="5"/>
      <c r="AF54" s="5"/>
      <c r="AG54" s="5"/>
      <c r="AH54" s="5"/>
      <c r="AI54" s="5"/>
      <c r="AJ54" s="5"/>
      <c r="AK54" s="5"/>
      <c r="AL54" s="5"/>
      <c r="AM54" s="5"/>
    </row>
    <row r="55" spans="1:39">
      <c r="A55" s="5"/>
      <c r="B55" s="5"/>
      <c r="C55" s="5"/>
      <c r="D55" s="7"/>
      <c r="E55" s="7"/>
      <c r="F55" s="7"/>
      <c r="G55" s="7"/>
      <c r="H55" s="7"/>
      <c r="I55" s="7"/>
      <c r="J55" s="7"/>
      <c r="K55" s="7"/>
      <c r="L55" s="7"/>
      <c r="M55" s="7"/>
      <c r="N55" s="7"/>
      <c r="O55" s="7"/>
      <c r="P55" s="7"/>
      <c r="Q55" s="7"/>
      <c r="R55" s="7"/>
      <c r="S55" s="7"/>
      <c r="T55" s="7"/>
      <c r="U55" s="22"/>
      <c r="V55" s="22"/>
      <c r="W55" s="7"/>
      <c r="X55" s="7"/>
      <c r="Y55" s="7"/>
      <c r="Z55" s="7"/>
      <c r="AA55" s="7"/>
      <c r="AB55" s="5"/>
      <c r="AC55" s="5"/>
      <c r="AD55" s="5"/>
      <c r="AE55" s="5"/>
      <c r="AF55" s="5"/>
      <c r="AG55" s="5"/>
      <c r="AH55" s="5"/>
      <c r="AI55" s="5"/>
      <c r="AJ55" s="5"/>
      <c r="AK55" s="5"/>
      <c r="AL55" s="5"/>
      <c r="AM55" s="5"/>
    </row>
    <row r="56" spans="1:39">
      <c r="A56" s="5"/>
      <c r="B56" s="5"/>
      <c r="C56" s="5"/>
      <c r="D56" s="259"/>
      <c r="E56" s="102"/>
      <c r="F56" s="259"/>
      <c r="G56" s="102"/>
      <c r="H56" s="102"/>
      <c r="I56" s="102"/>
      <c r="J56" s="102"/>
      <c r="K56" s="102"/>
      <c r="L56" s="102"/>
      <c r="M56" s="102"/>
      <c r="N56" s="259"/>
      <c r="O56" s="102"/>
      <c r="P56" s="102"/>
      <c r="Q56" s="102"/>
      <c r="R56" s="102"/>
      <c r="S56" s="259"/>
      <c r="T56" s="7"/>
      <c r="U56" s="7"/>
      <c r="V56" s="7"/>
      <c r="W56" s="7"/>
      <c r="X56" s="7"/>
      <c r="Y56" s="7"/>
      <c r="Z56" s="7"/>
      <c r="AA56" s="7"/>
      <c r="AB56" s="5"/>
      <c r="AC56" s="5"/>
      <c r="AD56" s="5"/>
      <c r="AE56" s="5"/>
      <c r="AF56" s="5"/>
      <c r="AG56" s="5"/>
      <c r="AH56" s="5"/>
      <c r="AI56" s="5"/>
      <c r="AJ56" s="5"/>
      <c r="AK56" s="5"/>
      <c r="AL56" s="5"/>
      <c r="AM56" s="5"/>
    </row>
    <row r="57" spans="1:39">
      <c r="A57" s="5"/>
      <c r="B57" s="5"/>
      <c r="C57" s="5"/>
      <c r="D57" s="259"/>
      <c r="E57" s="102"/>
      <c r="F57" s="259"/>
      <c r="G57" s="102"/>
      <c r="H57" s="102"/>
      <c r="I57" s="102"/>
      <c r="J57" s="102"/>
      <c r="K57" s="102"/>
      <c r="L57" s="102"/>
      <c r="M57" s="102"/>
      <c r="N57" s="259"/>
      <c r="O57" s="102"/>
      <c r="P57" s="102"/>
      <c r="Q57" s="102"/>
      <c r="R57" s="102"/>
      <c r="S57" s="259"/>
      <c r="T57" s="11"/>
      <c r="U57" s="11"/>
      <c r="V57" s="11"/>
      <c r="W57" s="7"/>
      <c r="X57" s="7"/>
      <c r="Y57" s="7"/>
      <c r="Z57" s="7"/>
      <c r="AA57" s="7"/>
      <c r="AB57" s="5"/>
      <c r="AC57" s="5"/>
      <c r="AD57" s="5"/>
      <c r="AE57" s="5"/>
      <c r="AF57" s="5"/>
      <c r="AG57" s="5"/>
      <c r="AH57" s="5"/>
      <c r="AI57" s="5"/>
      <c r="AJ57" s="5"/>
      <c r="AK57" s="5"/>
      <c r="AL57" s="5"/>
      <c r="AM57" s="5"/>
    </row>
    <row r="58" spans="1:39">
      <c r="A58" s="5"/>
      <c r="B58" s="5"/>
      <c r="C58" s="5"/>
      <c r="D58" s="23"/>
      <c r="E58" s="23"/>
      <c r="F58" s="21"/>
      <c r="G58" s="21"/>
      <c r="H58" s="21"/>
      <c r="I58" s="21"/>
      <c r="J58" s="21"/>
      <c r="K58" s="21"/>
      <c r="L58" s="21"/>
      <c r="M58" s="21"/>
      <c r="N58" s="18"/>
      <c r="O58" s="18"/>
      <c r="P58" s="18"/>
      <c r="Q58" s="18"/>
      <c r="R58" s="18"/>
      <c r="S58" s="24"/>
      <c r="T58" s="7"/>
      <c r="U58" s="7"/>
      <c r="V58" s="7"/>
      <c r="W58" s="7"/>
      <c r="X58" s="7"/>
      <c r="Y58" s="7"/>
      <c r="Z58" s="7"/>
      <c r="AA58" s="7"/>
      <c r="AB58" s="5"/>
      <c r="AC58" s="5"/>
      <c r="AD58" s="5"/>
      <c r="AE58" s="5"/>
      <c r="AF58" s="5"/>
      <c r="AG58" s="5"/>
      <c r="AH58" s="5"/>
      <c r="AI58" s="5"/>
      <c r="AJ58" s="5"/>
      <c r="AK58" s="5"/>
      <c r="AL58" s="5"/>
      <c r="AM58" s="5"/>
    </row>
    <row r="59" spans="1:39">
      <c r="A59" s="5"/>
      <c r="B59" s="5"/>
      <c r="C59" s="5"/>
      <c r="D59" s="23"/>
      <c r="E59" s="23"/>
      <c r="F59" s="21"/>
      <c r="G59" s="21"/>
      <c r="H59" s="21"/>
      <c r="I59" s="21"/>
      <c r="J59" s="21"/>
      <c r="K59" s="21"/>
      <c r="L59" s="21"/>
      <c r="M59" s="21"/>
      <c r="N59" s="18"/>
      <c r="O59" s="18"/>
      <c r="P59" s="18"/>
      <c r="Q59" s="18"/>
      <c r="R59" s="18"/>
      <c r="S59" s="24"/>
      <c r="T59" s="7"/>
      <c r="U59" s="7"/>
      <c r="V59" s="7"/>
      <c r="W59" s="7"/>
      <c r="X59" s="7"/>
      <c r="Y59" s="7"/>
      <c r="Z59" s="7"/>
      <c r="AA59" s="7"/>
      <c r="AB59" s="5"/>
      <c r="AC59" s="5"/>
      <c r="AD59" s="5"/>
      <c r="AE59" s="5"/>
      <c r="AF59" s="5"/>
      <c r="AG59" s="5"/>
      <c r="AH59" s="5"/>
      <c r="AI59" s="5"/>
      <c r="AJ59" s="5"/>
      <c r="AK59" s="5"/>
      <c r="AL59" s="5"/>
      <c r="AM59" s="5"/>
    </row>
    <row r="60" spans="1:39">
      <c r="A60" s="5"/>
      <c r="B60" s="5"/>
      <c r="C60" s="5"/>
      <c r="D60" s="23"/>
      <c r="E60" s="23"/>
      <c r="F60" s="21"/>
      <c r="G60" s="21"/>
      <c r="H60" s="21"/>
      <c r="I60" s="21"/>
      <c r="J60" s="21"/>
      <c r="K60" s="21"/>
      <c r="L60" s="21"/>
      <c r="M60" s="21"/>
      <c r="N60" s="18"/>
      <c r="O60" s="18"/>
      <c r="P60" s="18"/>
      <c r="Q60" s="18"/>
      <c r="R60" s="18"/>
      <c r="S60" s="24"/>
      <c r="T60" s="260"/>
      <c r="U60" s="260"/>
      <c r="V60" s="259"/>
      <c r="W60" s="259"/>
      <c r="X60" s="259"/>
      <c r="Y60" s="259"/>
      <c r="Z60" s="7"/>
      <c r="AA60" s="7"/>
      <c r="AB60" s="5"/>
      <c r="AC60" s="5"/>
      <c r="AD60" s="5"/>
      <c r="AE60" s="5"/>
      <c r="AF60" s="5"/>
      <c r="AG60" s="5"/>
      <c r="AH60" s="5"/>
      <c r="AI60" s="5"/>
      <c r="AJ60" s="5"/>
      <c r="AK60" s="5"/>
      <c r="AL60" s="5"/>
      <c r="AM60" s="5"/>
    </row>
    <row r="61" spans="1:39">
      <c r="A61" s="5"/>
      <c r="B61" s="5"/>
      <c r="C61" s="5"/>
      <c r="D61" s="23"/>
      <c r="E61" s="23"/>
      <c r="F61" s="21"/>
      <c r="G61" s="21"/>
      <c r="H61" s="21"/>
      <c r="I61" s="21"/>
      <c r="J61" s="21"/>
      <c r="K61" s="21"/>
      <c r="L61" s="21"/>
      <c r="M61" s="21"/>
      <c r="N61" s="18"/>
      <c r="O61" s="18"/>
      <c r="P61" s="18"/>
      <c r="Q61" s="18"/>
      <c r="R61" s="18"/>
      <c r="S61" s="24"/>
      <c r="T61" s="102"/>
      <c r="U61" s="102"/>
      <c r="V61" s="259"/>
      <c r="W61" s="259"/>
      <c r="X61" s="259"/>
      <c r="Y61" s="259"/>
      <c r="Z61" s="11"/>
      <c r="AA61" s="11"/>
      <c r="AB61" s="5"/>
      <c r="AC61" s="5"/>
      <c r="AD61" s="5"/>
      <c r="AE61" s="5"/>
      <c r="AF61" s="5"/>
      <c r="AG61" s="5"/>
      <c r="AH61" s="5"/>
      <c r="AI61" s="5"/>
      <c r="AJ61" s="5"/>
      <c r="AK61" s="5"/>
      <c r="AL61" s="5"/>
      <c r="AM61" s="5"/>
    </row>
    <row r="62" spans="1:39">
      <c r="A62" s="5"/>
      <c r="B62" s="5"/>
      <c r="C62" s="5"/>
      <c r="D62" s="23"/>
      <c r="E62" s="23"/>
      <c r="F62" s="21"/>
      <c r="G62" s="21"/>
      <c r="H62" s="21"/>
      <c r="I62" s="21"/>
      <c r="J62" s="21"/>
      <c r="K62" s="21"/>
      <c r="L62" s="21"/>
      <c r="M62" s="21"/>
      <c r="N62" s="18"/>
      <c r="O62" s="18"/>
      <c r="P62" s="18"/>
      <c r="Q62" s="18"/>
      <c r="R62" s="18"/>
      <c r="S62" s="24"/>
      <c r="T62" s="23"/>
      <c r="U62" s="25"/>
      <c r="V62" s="18"/>
      <c r="W62" s="24"/>
      <c r="X62" s="24"/>
      <c r="Y62" s="24"/>
      <c r="Z62" s="7"/>
      <c r="AA62" s="7"/>
      <c r="AB62" s="5"/>
      <c r="AC62" s="5"/>
      <c r="AD62" s="5"/>
      <c r="AE62" s="5"/>
      <c r="AF62" s="5"/>
      <c r="AG62" s="5"/>
      <c r="AH62" s="5"/>
      <c r="AI62" s="5"/>
      <c r="AJ62" s="5"/>
      <c r="AK62" s="5"/>
      <c r="AL62" s="5"/>
      <c r="AM62" s="5"/>
    </row>
    <row r="63" spans="1:39">
      <c r="A63" s="5"/>
      <c r="B63" s="5"/>
      <c r="C63" s="5"/>
      <c r="D63" s="23"/>
      <c r="E63" s="23"/>
      <c r="F63" s="21"/>
      <c r="G63" s="21"/>
      <c r="H63" s="21"/>
      <c r="I63" s="21"/>
      <c r="J63" s="21"/>
      <c r="K63" s="21"/>
      <c r="L63" s="21"/>
      <c r="M63" s="21"/>
      <c r="N63" s="18"/>
      <c r="O63" s="18"/>
      <c r="P63" s="18"/>
      <c r="Q63" s="18"/>
      <c r="R63" s="18"/>
      <c r="S63" s="24"/>
      <c r="T63" s="23"/>
      <c r="U63" s="25"/>
      <c r="V63" s="18"/>
      <c r="W63" s="24"/>
      <c r="X63" s="24"/>
      <c r="Y63" s="24"/>
      <c r="Z63" s="7"/>
      <c r="AA63" s="7"/>
      <c r="AB63" s="5"/>
      <c r="AC63" s="5"/>
      <c r="AD63" s="5"/>
      <c r="AE63" s="5"/>
      <c r="AF63" s="5"/>
      <c r="AG63" s="5"/>
      <c r="AH63" s="5"/>
      <c r="AI63" s="5"/>
      <c r="AJ63" s="5"/>
      <c r="AK63" s="5"/>
      <c r="AL63" s="5"/>
      <c r="AM63" s="5"/>
    </row>
    <row r="64" spans="1:39">
      <c r="A64" s="5"/>
      <c r="B64" s="5"/>
      <c r="C64" s="5"/>
      <c r="D64" s="23"/>
      <c r="E64" s="23"/>
      <c r="F64" s="21"/>
      <c r="G64" s="21"/>
      <c r="H64" s="21"/>
      <c r="I64" s="21"/>
      <c r="J64" s="21"/>
      <c r="K64" s="21"/>
      <c r="L64" s="21"/>
      <c r="M64" s="21"/>
      <c r="N64" s="18"/>
      <c r="O64" s="18"/>
      <c r="P64" s="18"/>
      <c r="Q64" s="18"/>
      <c r="R64" s="18"/>
      <c r="S64" s="24"/>
      <c r="T64" s="23"/>
      <c r="U64" s="25"/>
      <c r="V64" s="18"/>
      <c r="W64" s="24"/>
      <c r="X64" s="24"/>
      <c r="Y64" s="24"/>
      <c r="Z64" s="7"/>
      <c r="AA64" s="7"/>
      <c r="AB64" s="5"/>
      <c r="AC64" s="5"/>
      <c r="AD64" s="5"/>
      <c r="AE64" s="5"/>
      <c r="AF64" s="5"/>
      <c r="AG64" s="5"/>
      <c r="AH64" s="5"/>
      <c r="AI64" s="5"/>
      <c r="AJ64" s="5"/>
      <c r="AK64" s="5"/>
      <c r="AL64" s="5"/>
      <c r="AM64" s="5"/>
    </row>
    <row r="65" spans="1:39">
      <c r="A65" s="5"/>
      <c r="B65" s="5"/>
      <c r="C65" s="5"/>
      <c r="D65" s="23"/>
      <c r="E65" s="23"/>
      <c r="F65" s="21"/>
      <c r="G65" s="21"/>
      <c r="H65" s="21"/>
      <c r="I65" s="21"/>
      <c r="J65" s="21"/>
      <c r="K65" s="21"/>
      <c r="L65" s="21"/>
      <c r="M65" s="21"/>
      <c r="N65" s="18"/>
      <c r="O65" s="18"/>
      <c r="P65" s="18"/>
      <c r="Q65" s="18"/>
      <c r="R65" s="18"/>
      <c r="S65" s="24"/>
      <c r="T65" s="23"/>
      <c r="U65" s="25"/>
      <c r="V65" s="18"/>
      <c r="W65" s="24"/>
      <c r="X65" s="24"/>
      <c r="Y65" s="24"/>
      <c r="Z65" s="7"/>
      <c r="AA65" s="7"/>
      <c r="AB65" s="5"/>
      <c r="AC65" s="5"/>
      <c r="AD65" s="5"/>
      <c r="AE65" s="5"/>
      <c r="AF65" s="5"/>
      <c r="AG65" s="5"/>
      <c r="AH65" s="5"/>
      <c r="AI65" s="5"/>
      <c r="AJ65" s="5"/>
      <c r="AK65" s="5"/>
      <c r="AL65" s="5"/>
      <c r="AM65" s="5"/>
    </row>
    <row r="66" spans="1:39">
      <c r="A66" s="5"/>
      <c r="B66" s="5"/>
      <c r="C66" s="5"/>
      <c r="D66" s="23"/>
      <c r="E66" s="23"/>
      <c r="F66" s="21"/>
      <c r="G66" s="21"/>
      <c r="H66" s="21"/>
      <c r="I66" s="21"/>
      <c r="J66" s="21"/>
      <c r="K66" s="21"/>
      <c r="L66" s="21"/>
      <c r="M66" s="21"/>
      <c r="N66" s="18"/>
      <c r="O66" s="18"/>
      <c r="P66" s="18"/>
      <c r="Q66" s="18"/>
      <c r="R66" s="18"/>
      <c r="S66" s="24"/>
      <c r="T66" s="23"/>
      <c r="U66" s="25"/>
      <c r="V66" s="18"/>
      <c r="W66" s="24"/>
      <c r="X66" s="24"/>
      <c r="Y66" s="24"/>
      <c r="Z66" s="7"/>
      <c r="AA66" s="7"/>
      <c r="AB66" s="5"/>
      <c r="AC66" s="5"/>
      <c r="AD66" s="5"/>
      <c r="AE66" s="5"/>
      <c r="AF66" s="5"/>
      <c r="AG66" s="5"/>
      <c r="AH66" s="5"/>
      <c r="AI66" s="5"/>
      <c r="AJ66" s="5"/>
      <c r="AK66" s="5"/>
      <c r="AL66" s="5"/>
      <c r="AM66" s="5"/>
    </row>
    <row r="67" spans="1:39">
      <c r="A67" s="5"/>
      <c r="B67" s="5"/>
      <c r="C67" s="5"/>
      <c r="D67" s="23"/>
      <c r="E67" s="23"/>
      <c r="F67" s="21"/>
      <c r="G67" s="21"/>
      <c r="H67" s="21"/>
      <c r="I67" s="21"/>
      <c r="J67" s="21"/>
      <c r="K67" s="21"/>
      <c r="L67" s="21"/>
      <c r="M67" s="21"/>
      <c r="N67" s="18"/>
      <c r="O67" s="18"/>
      <c r="P67" s="18"/>
      <c r="Q67" s="18"/>
      <c r="R67" s="18"/>
      <c r="S67" s="24"/>
      <c r="T67" s="23"/>
      <c r="U67" s="25"/>
      <c r="V67" s="18"/>
      <c r="W67" s="24"/>
      <c r="X67" s="24"/>
      <c r="Y67" s="24"/>
      <c r="Z67" s="7"/>
      <c r="AA67" s="7"/>
      <c r="AB67" s="5"/>
      <c r="AC67" s="5"/>
      <c r="AD67" s="5"/>
      <c r="AE67" s="5"/>
      <c r="AF67" s="5"/>
      <c r="AG67" s="5"/>
      <c r="AH67" s="5"/>
      <c r="AI67" s="5"/>
      <c r="AJ67" s="5"/>
      <c r="AK67" s="5"/>
      <c r="AL67" s="5"/>
      <c r="AM67" s="5"/>
    </row>
    <row r="68" spans="1:39">
      <c r="A68" s="5"/>
      <c r="B68" s="5"/>
      <c r="C68" s="5"/>
      <c r="D68" s="23"/>
      <c r="E68" s="23"/>
      <c r="F68" s="21"/>
      <c r="G68" s="21"/>
      <c r="H68" s="21"/>
      <c r="I68" s="21"/>
      <c r="J68" s="21"/>
      <c r="K68" s="21"/>
      <c r="L68" s="21"/>
      <c r="M68" s="21"/>
      <c r="N68" s="18"/>
      <c r="O68" s="18"/>
      <c r="P68" s="18"/>
      <c r="Q68" s="18"/>
      <c r="R68" s="18"/>
      <c r="S68" s="24"/>
      <c r="T68" s="23"/>
      <c r="U68" s="25"/>
      <c r="V68" s="18"/>
      <c r="W68" s="24"/>
      <c r="X68" s="24"/>
      <c r="Y68" s="24"/>
      <c r="Z68" s="7"/>
      <c r="AA68" s="7"/>
      <c r="AB68" s="5"/>
      <c r="AC68" s="5"/>
      <c r="AD68" s="5"/>
      <c r="AE68" s="5"/>
      <c r="AF68" s="5"/>
      <c r="AG68" s="5"/>
      <c r="AH68" s="5"/>
      <c r="AI68" s="5"/>
      <c r="AJ68" s="5"/>
      <c r="AK68" s="5"/>
      <c r="AL68" s="5"/>
      <c r="AM68" s="5"/>
    </row>
    <row r="69" spans="1:39">
      <c r="A69" s="5"/>
      <c r="B69" s="5"/>
      <c r="C69" s="5"/>
      <c r="D69" s="23"/>
      <c r="E69" s="23"/>
      <c r="F69" s="21"/>
      <c r="G69" s="21"/>
      <c r="H69" s="21"/>
      <c r="I69" s="21"/>
      <c r="J69" s="21"/>
      <c r="K69" s="21"/>
      <c r="L69" s="21"/>
      <c r="M69" s="21"/>
      <c r="N69" s="18"/>
      <c r="O69" s="18"/>
      <c r="P69" s="18"/>
      <c r="Q69" s="18"/>
      <c r="R69" s="18"/>
      <c r="S69" s="24"/>
      <c r="T69" s="23"/>
      <c r="U69" s="25"/>
      <c r="V69" s="18"/>
      <c r="W69" s="24"/>
      <c r="X69" s="24"/>
      <c r="Y69" s="24"/>
      <c r="Z69" s="7"/>
      <c r="AA69" s="7"/>
      <c r="AB69" s="5"/>
      <c r="AC69" s="5"/>
      <c r="AD69" s="5"/>
      <c r="AE69" s="5"/>
      <c r="AF69" s="5"/>
      <c r="AG69" s="5"/>
      <c r="AH69" s="5"/>
      <c r="AI69" s="5"/>
      <c r="AJ69" s="5"/>
      <c r="AK69" s="5"/>
      <c r="AL69" s="5"/>
      <c r="AM69" s="5"/>
    </row>
    <row r="70" spans="1:39">
      <c r="A70" s="5"/>
      <c r="B70" s="5"/>
      <c r="C70" s="5"/>
      <c r="D70" s="23"/>
      <c r="E70" s="23"/>
      <c r="F70" s="21"/>
      <c r="G70" s="21"/>
      <c r="H70" s="21"/>
      <c r="I70" s="21"/>
      <c r="J70" s="21"/>
      <c r="K70" s="21"/>
      <c r="L70" s="21"/>
      <c r="M70" s="21"/>
      <c r="N70" s="18"/>
      <c r="O70" s="18"/>
      <c r="P70" s="18"/>
      <c r="Q70" s="18"/>
      <c r="R70" s="18"/>
      <c r="S70" s="24"/>
      <c r="T70" s="23"/>
      <c r="U70" s="25"/>
      <c r="V70" s="18"/>
      <c r="W70" s="24"/>
      <c r="X70" s="24"/>
      <c r="Y70" s="24"/>
      <c r="Z70" s="7"/>
      <c r="AA70" s="7"/>
      <c r="AB70" s="5"/>
      <c r="AC70" s="5"/>
      <c r="AD70" s="5"/>
      <c r="AE70" s="5"/>
      <c r="AF70" s="5"/>
      <c r="AG70" s="5"/>
      <c r="AH70" s="5"/>
      <c r="AI70" s="5"/>
      <c r="AJ70" s="5"/>
      <c r="AK70" s="5"/>
      <c r="AL70" s="5"/>
      <c r="AM70" s="5"/>
    </row>
    <row r="71" spans="1:39">
      <c r="A71" s="5"/>
      <c r="B71" s="5"/>
      <c r="C71" s="5"/>
      <c r="D71" s="23"/>
      <c r="E71" s="23"/>
      <c r="F71" s="21"/>
      <c r="G71" s="21"/>
      <c r="H71" s="21"/>
      <c r="I71" s="21"/>
      <c r="J71" s="21"/>
      <c r="K71" s="21"/>
      <c r="L71" s="21"/>
      <c r="M71" s="21"/>
      <c r="N71" s="18"/>
      <c r="O71" s="18"/>
      <c r="P71" s="18"/>
      <c r="Q71" s="18"/>
      <c r="R71" s="18"/>
      <c r="S71" s="24"/>
      <c r="T71" s="23"/>
      <c r="U71" s="25"/>
      <c r="V71" s="18"/>
      <c r="W71" s="24"/>
      <c r="X71" s="24"/>
      <c r="Y71" s="24"/>
      <c r="Z71" s="7"/>
      <c r="AA71" s="7"/>
      <c r="AB71" s="5"/>
      <c r="AC71" s="5"/>
      <c r="AD71" s="5"/>
      <c r="AE71" s="5"/>
      <c r="AF71" s="5"/>
      <c r="AG71" s="5"/>
      <c r="AH71" s="5"/>
      <c r="AI71" s="5"/>
      <c r="AJ71" s="5"/>
      <c r="AK71" s="5"/>
      <c r="AL71" s="5"/>
      <c r="AM71" s="5"/>
    </row>
    <row r="72" spans="1:39">
      <c r="A72" s="5"/>
      <c r="B72" s="5"/>
      <c r="C72" s="5"/>
      <c r="D72" s="23"/>
      <c r="E72" s="23"/>
      <c r="F72" s="21"/>
      <c r="G72" s="21"/>
      <c r="H72" s="21"/>
      <c r="I72" s="21"/>
      <c r="J72" s="21"/>
      <c r="K72" s="21"/>
      <c r="L72" s="21"/>
      <c r="M72" s="21"/>
      <c r="N72" s="18"/>
      <c r="O72" s="18"/>
      <c r="P72" s="18"/>
      <c r="Q72" s="18"/>
      <c r="R72" s="18"/>
      <c r="S72" s="24"/>
      <c r="T72" s="23"/>
      <c r="U72" s="25"/>
      <c r="V72" s="18"/>
      <c r="W72" s="24"/>
      <c r="X72" s="24"/>
      <c r="Y72" s="24"/>
      <c r="Z72" s="7"/>
      <c r="AA72" s="7"/>
      <c r="AB72" s="5"/>
      <c r="AC72" s="5"/>
      <c r="AD72" s="5"/>
      <c r="AE72" s="5"/>
      <c r="AF72" s="5"/>
      <c r="AG72" s="5"/>
      <c r="AH72" s="5"/>
      <c r="AI72" s="5"/>
      <c r="AJ72" s="5"/>
      <c r="AK72" s="5"/>
      <c r="AL72" s="5"/>
      <c r="AM72" s="5"/>
    </row>
    <row r="73" spans="1:39">
      <c r="A73" s="5"/>
      <c r="B73" s="5"/>
      <c r="C73" s="5"/>
      <c r="D73" s="23"/>
      <c r="E73" s="23"/>
      <c r="F73" s="21"/>
      <c r="G73" s="21"/>
      <c r="H73" s="21"/>
      <c r="I73" s="21"/>
      <c r="J73" s="21"/>
      <c r="K73" s="21"/>
      <c r="L73" s="21"/>
      <c r="M73" s="21"/>
      <c r="N73" s="18"/>
      <c r="O73" s="18"/>
      <c r="P73" s="18"/>
      <c r="Q73" s="18"/>
      <c r="R73" s="18"/>
      <c r="S73" s="24"/>
      <c r="T73" s="23"/>
      <c r="U73" s="25"/>
      <c r="V73" s="18"/>
      <c r="W73" s="24"/>
      <c r="X73" s="24"/>
      <c r="Y73" s="24"/>
      <c r="Z73" s="7"/>
      <c r="AA73" s="7"/>
      <c r="AB73" s="5"/>
      <c r="AC73" s="5"/>
      <c r="AD73" s="5"/>
      <c r="AE73" s="5"/>
      <c r="AF73" s="5"/>
      <c r="AG73" s="5"/>
      <c r="AH73" s="5"/>
      <c r="AI73" s="5"/>
      <c r="AJ73" s="5"/>
      <c r="AK73" s="5"/>
      <c r="AL73" s="5"/>
      <c r="AM73" s="5"/>
    </row>
    <row r="74" spans="1:39">
      <c r="A74" s="5"/>
      <c r="B74" s="5"/>
      <c r="C74" s="5"/>
      <c r="D74" s="7"/>
      <c r="E74" s="7"/>
      <c r="F74" s="257"/>
      <c r="G74" s="257"/>
      <c r="H74" s="257"/>
      <c r="I74" s="257"/>
      <c r="J74" s="257"/>
      <c r="K74" s="257"/>
      <c r="L74" s="257"/>
      <c r="M74" s="257"/>
      <c r="N74" s="257"/>
      <c r="O74" s="100"/>
      <c r="P74" s="100"/>
      <c r="Q74" s="100"/>
      <c r="R74" s="100"/>
      <c r="S74" s="26"/>
      <c r="T74" s="23"/>
      <c r="U74" s="25"/>
      <c r="V74" s="18"/>
      <c r="W74" s="24"/>
      <c r="X74" s="24"/>
      <c r="Y74" s="24"/>
      <c r="Z74" s="7"/>
      <c r="AA74" s="7"/>
      <c r="AB74" s="5"/>
      <c r="AC74" s="5"/>
      <c r="AD74" s="5"/>
      <c r="AE74" s="5"/>
      <c r="AF74" s="5"/>
      <c r="AG74" s="5"/>
      <c r="AH74" s="5"/>
      <c r="AI74" s="5"/>
      <c r="AJ74" s="5"/>
      <c r="AK74" s="5"/>
      <c r="AL74" s="5"/>
      <c r="AM74" s="5"/>
    </row>
    <row r="75" spans="1:39">
      <c r="A75" s="5"/>
      <c r="B75" s="5"/>
      <c r="C75" s="5"/>
      <c r="D75" s="7"/>
      <c r="E75" s="7"/>
      <c r="F75" s="7"/>
      <c r="G75" s="7"/>
      <c r="H75" s="7"/>
      <c r="I75" s="7"/>
      <c r="J75" s="7"/>
      <c r="K75" s="7"/>
      <c r="L75" s="7"/>
      <c r="M75" s="7"/>
      <c r="N75" s="7"/>
      <c r="O75" s="7"/>
      <c r="P75" s="7"/>
      <c r="Q75" s="7"/>
      <c r="R75" s="7"/>
      <c r="S75" s="7"/>
      <c r="T75" s="23"/>
      <c r="U75" s="25"/>
      <c r="V75" s="18"/>
      <c r="W75" s="24"/>
      <c r="X75" s="24"/>
      <c r="Y75" s="24"/>
      <c r="Z75" s="7"/>
      <c r="AA75" s="7"/>
      <c r="AB75" s="5"/>
      <c r="AC75" s="5"/>
      <c r="AD75" s="5"/>
      <c r="AE75" s="5"/>
      <c r="AF75" s="5"/>
      <c r="AG75" s="5"/>
      <c r="AH75" s="5"/>
      <c r="AI75" s="5"/>
      <c r="AJ75" s="5"/>
      <c r="AK75" s="5"/>
      <c r="AL75" s="5"/>
      <c r="AM75" s="5"/>
    </row>
    <row r="76" spans="1:39">
      <c r="A76" s="5"/>
      <c r="B76" s="5"/>
      <c r="C76" s="5"/>
      <c r="D76" s="7"/>
      <c r="E76" s="7"/>
      <c r="F76" s="7"/>
      <c r="G76" s="7"/>
      <c r="H76" s="7"/>
      <c r="I76" s="7"/>
      <c r="J76" s="7"/>
      <c r="K76" s="7"/>
      <c r="L76" s="7"/>
      <c r="M76" s="7"/>
      <c r="N76" s="7"/>
      <c r="O76" s="7"/>
      <c r="P76" s="7"/>
      <c r="Q76" s="7"/>
      <c r="R76" s="7"/>
      <c r="S76" s="7"/>
      <c r="T76" s="23"/>
      <c r="U76" s="25"/>
      <c r="V76" s="18"/>
      <c r="W76" s="24"/>
      <c r="X76" s="24"/>
      <c r="Y76" s="24"/>
      <c r="Z76" s="7"/>
      <c r="AA76" s="7"/>
      <c r="AB76" s="5"/>
      <c r="AC76" s="5"/>
      <c r="AD76" s="5"/>
      <c r="AE76" s="5"/>
      <c r="AF76" s="5"/>
      <c r="AG76" s="5"/>
      <c r="AH76" s="5"/>
      <c r="AI76" s="5"/>
      <c r="AJ76" s="5"/>
      <c r="AK76" s="5"/>
      <c r="AL76" s="5"/>
      <c r="AM76" s="5"/>
    </row>
    <row r="77" spans="1:39">
      <c r="A77" s="5"/>
      <c r="B77" s="5"/>
      <c r="C77" s="5"/>
      <c r="D77" s="7"/>
      <c r="E77" s="7"/>
      <c r="F77" s="7"/>
      <c r="G77" s="7"/>
      <c r="H77" s="7"/>
      <c r="I77" s="7"/>
      <c r="J77" s="7"/>
      <c r="K77" s="7"/>
      <c r="L77" s="7"/>
      <c r="M77" s="7"/>
      <c r="N77" s="7"/>
      <c r="O77" s="7"/>
      <c r="P77" s="7"/>
      <c r="Q77" s="7"/>
      <c r="R77" s="7"/>
      <c r="S77" s="7"/>
      <c r="T77" s="23"/>
      <c r="U77" s="25"/>
      <c r="V77" s="18"/>
      <c r="W77" s="24"/>
      <c r="X77" s="24"/>
      <c r="Y77" s="24"/>
      <c r="Z77" s="7"/>
      <c r="AA77" s="7"/>
      <c r="AB77" s="5"/>
      <c r="AC77" s="5"/>
      <c r="AD77" s="5"/>
      <c r="AE77" s="5"/>
      <c r="AF77" s="5"/>
      <c r="AG77" s="5"/>
      <c r="AH77" s="5"/>
      <c r="AI77" s="5"/>
      <c r="AJ77" s="5"/>
      <c r="AK77" s="5"/>
      <c r="AL77" s="5"/>
      <c r="AM77" s="5"/>
    </row>
    <row r="78" spans="1:39">
      <c r="A78" s="5"/>
      <c r="B78" s="5"/>
      <c r="C78" s="5"/>
      <c r="D78" s="7"/>
      <c r="E78" s="7"/>
      <c r="F78" s="7"/>
      <c r="G78" s="7"/>
      <c r="H78" s="7"/>
      <c r="I78" s="7"/>
      <c r="J78" s="7"/>
      <c r="K78" s="7"/>
      <c r="L78" s="7"/>
      <c r="M78" s="7"/>
      <c r="N78" s="7"/>
      <c r="O78" s="7"/>
      <c r="P78" s="7"/>
      <c r="Q78" s="7"/>
      <c r="R78" s="7"/>
      <c r="S78" s="7"/>
      <c r="T78" s="7"/>
      <c r="U78" s="7"/>
      <c r="V78" s="257"/>
      <c r="W78" s="257"/>
      <c r="X78" s="257"/>
      <c r="Y78" s="26"/>
      <c r="Z78" s="7"/>
      <c r="AA78" s="7"/>
      <c r="AB78" s="5"/>
      <c r="AC78" s="5"/>
      <c r="AD78" s="5"/>
      <c r="AE78" s="5"/>
      <c r="AF78" s="5"/>
      <c r="AG78" s="5"/>
      <c r="AH78" s="5"/>
      <c r="AI78" s="5"/>
      <c r="AJ78" s="5"/>
      <c r="AK78" s="5"/>
      <c r="AL78" s="5"/>
      <c r="AM78" s="5"/>
    </row>
    <row r="79" spans="1:39">
      <c r="A79" s="5"/>
      <c r="B79" s="5"/>
      <c r="C79" s="5"/>
      <c r="D79" s="7"/>
      <c r="E79" s="7"/>
      <c r="F79" s="7"/>
      <c r="G79" s="7"/>
      <c r="H79" s="7"/>
      <c r="I79" s="7"/>
      <c r="J79" s="7"/>
      <c r="K79" s="7"/>
      <c r="L79" s="7"/>
      <c r="M79" s="7"/>
      <c r="N79" s="7"/>
      <c r="O79" s="7"/>
      <c r="P79" s="7"/>
      <c r="Q79" s="7"/>
      <c r="R79" s="7"/>
      <c r="S79" s="7"/>
      <c r="T79" s="7"/>
      <c r="U79" s="7"/>
      <c r="V79" s="7"/>
      <c r="W79" s="7"/>
      <c r="X79" s="7"/>
      <c r="Y79" s="24"/>
      <c r="Z79" s="7"/>
      <c r="AA79" s="24"/>
      <c r="AB79" s="5"/>
      <c r="AC79" s="5"/>
      <c r="AD79" s="5"/>
      <c r="AE79" s="5"/>
      <c r="AF79" s="5"/>
      <c r="AG79" s="5"/>
      <c r="AH79" s="5"/>
      <c r="AI79" s="5"/>
      <c r="AJ79" s="5"/>
      <c r="AK79" s="5"/>
      <c r="AL79" s="5"/>
      <c r="AM79" s="5"/>
    </row>
    <row r="80" spans="1:39">
      <c r="A80" s="5"/>
      <c r="B80" s="5"/>
      <c r="C80" s="5"/>
      <c r="D80" s="7"/>
      <c r="E80" s="7"/>
      <c r="F80" s="7"/>
      <c r="G80" s="7"/>
      <c r="H80" s="7"/>
      <c r="I80" s="7"/>
      <c r="J80" s="7"/>
      <c r="K80" s="7"/>
      <c r="L80" s="7"/>
      <c r="M80" s="7"/>
      <c r="N80" s="7"/>
      <c r="O80" s="7"/>
      <c r="P80" s="7"/>
      <c r="Q80" s="7"/>
      <c r="R80" s="7"/>
      <c r="S80" s="7"/>
      <c r="T80" s="7"/>
      <c r="U80" s="257"/>
      <c r="V80" s="257"/>
      <c r="W80" s="257"/>
      <c r="X80" s="257"/>
      <c r="Y80" s="26"/>
      <c r="Z80" s="7"/>
      <c r="AA80" s="24"/>
      <c r="AB80" s="5"/>
      <c r="AC80" s="5"/>
      <c r="AD80" s="5"/>
      <c r="AE80" s="5"/>
      <c r="AF80" s="5"/>
      <c r="AG80" s="5"/>
      <c r="AH80" s="5"/>
      <c r="AI80" s="5"/>
      <c r="AJ80" s="5"/>
      <c r="AK80" s="5"/>
      <c r="AL80" s="5"/>
      <c r="AM80" s="5"/>
    </row>
    <row r="81" spans="1:39">
      <c r="A81" s="5"/>
      <c r="B81" s="5"/>
      <c r="C81" s="5"/>
      <c r="D81" s="257"/>
      <c r="E81" s="257"/>
      <c r="F81" s="257"/>
      <c r="G81" s="257"/>
      <c r="H81" s="257"/>
      <c r="I81" s="257"/>
      <c r="J81" s="257"/>
      <c r="K81" s="257"/>
      <c r="L81" s="257"/>
      <c r="M81" s="257"/>
      <c r="N81" s="257"/>
      <c r="O81" s="100"/>
      <c r="P81" s="100"/>
      <c r="Q81" s="100"/>
      <c r="R81" s="100"/>
      <c r="S81" s="30"/>
      <c r="T81" s="7"/>
      <c r="U81" s="257"/>
      <c r="V81" s="257"/>
      <c r="W81" s="257"/>
      <c r="X81" s="257"/>
      <c r="Y81" s="27"/>
      <c r="Z81" s="7"/>
      <c r="AA81" s="7"/>
      <c r="AB81" s="5"/>
      <c r="AC81" s="5"/>
      <c r="AD81" s="5"/>
      <c r="AE81" s="5"/>
      <c r="AF81" s="5"/>
      <c r="AG81" s="5"/>
      <c r="AH81" s="5"/>
      <c r="AI81" s="5"/>
      <c r="AJ81" s="5"/>
      <c r="AK81" s="5"/>
      <c r="AL81" s="5"/>
      <c r="AM81" s="5"/>
    </row>
    <row r="82" spans="1:39">
      <c r="A82" s="5"/>
      <c r="B82" s="5"/>
      <c r="C82" s="5"/>
      <c r="D82" s="5"/>
      <c r="E82" s="5"/>
      <c r="F82" s="5"/>
      <c r="G82" s="5"/>
      <c r="H82" s="5"/>
      <c r="I82" s="5"/>
      <c r="J82" s="5"/>
      <c r="K82" s="5"/>
      <c r="L82" s="5"/>
      <c r="M82" s="5"/>
      <c r="N82" s="5"/>
      <c r="O82" s="5"/>
      <c r="P82" s="5"/>
      <c r="Q82" s="5"/>
      <c r="R82" s="5"/>
      <c r="S82" s="5"/>
      <c r="T82" s="7"/>
      <c r="U82" s="28"/>
      <c r="V82" s="28"/>
      <c r="W82" s="28"/>
      <c r="X82" s="28"/>
      <c r="Y82" s="24"/>
      <c r="Z82" s="7"/>
      <c r="AA82" s="7"/>
      <c r="AB82" s="5"/>
      <c r="AC82" s="5"/>
      <c r="AD82" s="5"/>
      <c r="AE82" s="5"/>
      <c r="AF82" s="5"/>
      <c r="AG82" s="5"/>
      <c r="AH82" s="5"/>
      <c r="AI82" s="5"/>
      <c r="AJ82" s="5"/>
      <c r="AK82" s="5"/>
      <c r="AL82" s="5"/>
      <c r="AM82" s="5"/>
    </row>
    <row r="83" spans="1:39" ht="15.6">
      <c r="A83" s="5"/>
      <c r="B83" s="5"/>
      <c r="C83" s="5"/>
      <c r="D83" s="5"/>
      <c r="E83" s="5"/>
      <c r="F83" s="5"/>
      <c r="G83" s="5"/>
      <c r="H83" s="5"/>
      <c r="I83" s="5"/>
      <c r="J83" s="5"/>
      <c r="K83" s="5"/>
      <c r="L83" s="5"/>
      <c r="M83" s="5"/>
      <c r="N83" s="5"/>
      <c r="O83" s="5"/>
      <c r="P83" s="5"/>
      <c r="Q83" s="5"/>
      <c r="R83" s="5"/>
      <c r="S83" s="5"/>
      <c r="T83" s="7"/>
      <c r="U83" s="258"/>
      <c r="V83" s="258"/>
      <c r="W83" s="258"/>
      <c r="X83" s="258"/>
      <c r="Y83" s="29"/>
      <c r="Z83" s="7"/>
      <c r="AA83" s="7"/>
      <c r="AB83" s="5"/>
      <c r="AC83" s="5"/>
      <c r="AD83" s="5"/>
      <c r="AE83" s="5"/>
      <c r="AF83" s="5"/>
      <c r="AG83" s="5"/>
      <c r="AH83" s="5"/>
      <c r="AI83" s="5"/>
      <c r="AJ83" s="5"/>
      <c r="AK83" s="5"/>
      <c r="AL83" s="5"/>
      <c r="AM83" s="5"/>
    </row>
    <row r="84" spans="1:39">
      <c r="A84" s="5"/>
      <c r="B84" s="5"/>
      <c r="C84" s="5"/>
      <c r="D84" s="5"/>
      <c r="E84" s="5"/>
      <c r="F84" s="5"/>
      <c r="G84" s="5"/>
      <c r="H84" s="5"/>
      <c r="I84" s="5"/>
      <c r="J84" s="5"/>
      <c r="K84" s="5"/>
      <c r="L84" s="5"/>
      <c r="M84" s="5"/>
      <c r="N84" s="5"/>
      <c r="O84" s="5"/>
      <c r="P84" s="5"/>
      <c r="Q84" s="5"/>
      <c r="R84" s="5"/>
      <c r="S84" s="5"/>
      <c r="T84" s="7"/>
      <c r="U84" s="7"/>
      <c r="V84" s="7"/>
      <c r="W84" s="7"/>
      <c r="X84" s="7"/>
      <c r="Y84" s="7"/>
      <c r="Z84" s="7"/>
      <c r="AA84" s="7"/>
      <c r="AB84" s="5"/>
      <c r="AC84" s="5"/>
      <c r="AD84" s="5"/>
      <c r="AE84" s="5"/>
      <c r="AF84" s="5"/>
      <c r="AG84" s="5"/>
      <c r="AH84" s="5"/>
      <c r="AI84" s="5"/>
      <c r="AJ84" s="5"/>
      <c r="AK84" s="5"/>
      <c r="AL84" s="5"/>
      <c r="AM84" s="5"/>
    </row>
    <row r="85" spans="1:39">
      <c r="A85" s="5"/>
      <c r="B85" s="5"/>
      <c r="C85" s="5"/>
      <c r="D85" s="5"/>
      <c r="E85" s="5"/>
      <c r="F85" s="5"/>
      <c r="G85" s="5"/>
      <c r="H85" s="5"/>
      <c r="I85" s="5"/>
      <c r="J85" s="5"/>
      <c r="K85" s="5"/>
      <c r="L85" s="5"/>
      <c r="M85" s="5"/>
      <c r="N85" s="5"/>
      <c r="O85" s="5"/>
      <c r="P85" s="5"/>
      <c r="Q85" s="5"/>
      <c r="R85" s="5"/>
      <c r="S85" s="5"/>
      <c r="T85" s="7"/>
      <c r="U85" s="7"/>
      <c r="V85" s="7"/>
      <c r="W85" s="7"/>
      <c r="X85" s="7"/>
      <c r="Y85" s="7"/>
      <c r="Z85" s="7"/>
      <c r="AA85" s="7"/>
      <c r="AB85" s="5"/>
      <c r="AC85" s="5"/>
      <c r="AD85" s="5"/>
      <c r="AE85" s="5"/>
      <c r="AF85" s="5"/>
      <c r="AG85" s="5"/>
      <c r="AH85" s="5"/>
      <c r="AI85" s="5"/>
      <c r="AJ85" s="5"/>
      <c r="AK85" s="5"/>
      <c r="AL85" s="5"/>
      <c r="AM85" s="5"/>
    </row>
    <row r="86" spans="1:39">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c r="A91" s="5"/>
      <c r="B91" s="5"/>
      <c r="C91" s="5"/>
      <c r="D91" s="5"/>
      <c r="E91" s="5"/>
      <c r="F91" s="5"/>
      <c r="G91" s="5"/>
      <c r="H91" s="5"/>
      <c r="I91" s="5"/>
      <c r="J91" s="5"/>
      <c r="K91" s="5"/>
      <c r="L91" s="5"/>
      <c r="M91" s="5"/>
      <c r="N91" s="5"/>
      <c r="O91" s="5"/>
      <c r="P91" s="5"/>
      <c r="Q91" s="5"/>
      <c r="R91" s="5"/>
      <c r="S91" s="5"/>
      <c r="T91" s="5"/>
      <c r="U91" s="5"/>
      <c r="V91" s="5"/>
      <c r="W91" s="5"/>
      <c r="X91" s="5"/>
      <c r="Y91" s="5"/>
      <c r="Z91" s="31"/>
      <c r="AA91" s="5"/>
      <c r="AB91" s="5"/>
      <c r="AC91" s="5"/>
      <c r="AD91" s="5"/>
      <c r="AE91" s="5"/>
      <c r="AF91" s="5"/>
      <c r="AG91" s="5"/>
      <c r="AH91" s="5"/>
      <c r="AI91" s="5"/>
      <c r="AJ91" s="5"/>
      <c r="AK91" s="5"/>
      <c r="AL91" s="5"/>
      <c r="AM91" s="5"/>
    </row>
    <row r="92" spans="1:39">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c r="T118" s="5"/>
      <c r="U118" s="5"/>
      <c r="V118" s="5"/>
      <c r="W118" s="5"/>
      <c r="X118" s="5"/>
      <c r="Y118" s="5"/>
      <c r="Z118" s="5"/>
      <c r="AA118" s="5"/>
      <c r="AB118" s="5"/>
      <c r="AC118" s="5"/>
      <c r="AD118" s="5"/>
      <c r="AE118" s="5"/>
      <c r="AF118" s="5"/>
      <c r="AG118" s="5"/>
      <c r="AH118" s="5"/>
      <c r="AI118" s="5"/>
      <c r="AJ118" s="5"/>
      <c r="AK118" s="5"/>
      <c r="AL118" s="5"/>
      <c r="AM118" s="5"/>
    </row>
    <row r="119" spans="1:39">
      <c r="T119" s="5"/>
      <c r="U119" s="5"/>
      <c r="V119" s="5"/>
      <c r="W119" s="5"/>
      <c r="X119" s="5"/>
      <c r="Y119" s="5"/>
      <c r="Z119" s="5"/>
      <c r="AA119" s="5"/>
      <c r="AB119" s="5"/>
      <c r="AC119" s="5"/>
      <c r="AD119" s="5"/>
      <c r="AE119" s="5"/>
      <c r="AF119" s="5"/>
      <c r="AG119" s="5"/>
      <c r="AH119" s="5"/>
      <c r="AI119" s="5"/>
      <c r="AJ119" s="5"/>
      <c r="AK119" s="5"/>
      <c r="AL119" s="5"/>
      <c r="AM119" s="5"/>
    </row>
    <row r="120" spans="1:39">
      <c r="T120" s="5"/>
      <c r="U120" s="5"/>
      <c r="V120" s="5"/>
      <c r="W120" s="5"/>
      <c r="X120" s="5"/>
      <c r="Y120" s="5"/>
      <c r="Z120" s="5"/>
      <c r="AA120" s="5"/>
      <c r="AB120" s="5"/>
      <c r="AC120" s="5"/>
      <c r="AD120" s="5"/>
      <c r="AE120" s="5"/>
      <c r="AF120" s="5"/>
      <c r="AG120" s="5"/>
      <c r="AH120" s="5"/>
      <c r="AI120" s="5"/>
      <c r="AJ120" s="5"/>
      <c r="AK120" s="5"/>
      <c r="AL120" s="5"/>
      <c r="AM120" s="5"/>
    </row>
    <row r="121" spans="1:39">
      <c r="T121" s="5"/>
      <c r="U121" s="5"/>
      <c r="V121" s="5"/>
      <c r="W121" s="5"/>
      <c r="X121" s="5"/>
      <c r="Y121" s="5"/>
      <c r="Z121" s="5"/>
      <c r="AA121" s="5"/>
      <c r="AB121" s="5"/>
      <c r="AC121" s="5"/>
      <c r="AD121" s="5"/>
      <c r="AE121" s="5"/>
      <c r="AF121" s="5"/>
      <c r="AG121" s="5"/>
      <c r="AH121" s="5"/>
      <c r="AI121" s="5"/>
      <c r="AJ121" s="5"/>
      <c r="AK121" s="5"/>
      <c r="AL121" s="5"/>
      <c r="AM121" s="5"/>
    </row>
  </sheetData>
  <sheetProtection algorithmName="SHA-512" hashValue="gHrn9AzIK77LLuo/VXxNFeNeWyWWKHNAMbvEDCWGuAjgyEPb1RhKHNpeQLFSYBt1ymnfeP9OQgruPr57cvK1FQ==" saltValue="fhk89CbYXFIza+krFDGf3A==" spinCount="100000" sheet="1" objects="1" scenarios="1"/>
  <mergeCells count="26">
    <mergeCell ref="D56:D57"/>
    <mergeCell ref="F56:F57"/>
    <mergeCell ref="N56:N57"/>
    <mergeCell ref="S56:S57"/>
    <mergeCell ref="T60:U60"/>
    <mergeCell ref="D81:N81"/>
    <mergeCell ref="U81:X81"/>
    <mergeCell ref="U83:X83"/>
    <mergeCell ref="Y60:Y61"/>
    <mergeCell ref="F74:N74"/>
    <mergeCell ref="V78:X78"/>
    <mergeCell ref="U80:X80"/>
    <mergeCell ref="V60:V61"/>
    <mergeCell ref="W60:W61"/>
    <mergeCell ref="X60:X61"/>
    <mergeCell ref="D49:N49"/>
    <mergeCell ref="U54:AA54"/>
    <mergeCell ref="N47:P47"/>
    <mergeCell ref="D47:M47"/>
    <mergeCell ref="N43:U43"/>
    <mergeCell ref="N44:U44"/>
    <mergeCell ref="I9:J9"/>
    <mergeCell ref="G9:H9"/>
    <mergeCell ref="K9:L9"/>
    <mergeCell ref="N9:O9"/>
    <mergeCell ref="P9:Q9"/>
  </mergeCells>
  <conditionalFormatting sqref="Y83">
    <cfRule type="cellIs" dxfId="398" priority="27" operator="lessThan">
      <formula>0</formula>
    </cfRule>
    <cfRule type="cellIs" dxfId="397" priority="28" operator="greaterThan">
      <formula>0</formula>
    </cfRule>
  </conditionalFormatting>
  <conditionalFormatting sqref="V43:V44 N47:O47 T10:V40 C10:C39 E10:M39">
    <cfRule type="containsErrors" dxfId="396" priority="24">
      <formula>ISERROR(C10)</formula>
    </cfRule>
  </conditionalFormatting>
  <conditionalFormatting sqref="V43:V44 N47 C10:C39 E10:Q39">
    <cfRule type="containsErrors" dxfId="395" priority="22">
      <formula>ISERROR(C10)</formula>
    </cfRule>
  </conditionalFormatting>
  <conditionalFormatting sqref="D10:D39">
    <cfRule type="containsErrors" dxfId="394" priority="15">
      <formula>ISERROR(D10)</formula>
    </cfRule>
  </conditionalFormatting>
  <conditionalFormatting sqref="P10:P39">
    <cfRule type="containsErrors" dxfId="393" priority="4">
      <formula>ISERROR(P10)</formula>
    </cfRule>
  </conditionalFormatting>
  <conditionalFormatting sqref="Q10:Q39">
    <cfRule type="containsErrors" dxfId="392" priority="3">
      <formula>ISERROR(Q10)</formula>
    </cfRule>
  </conditionalFormatting>
  <conditionalFormatting sqref="B10:B39">
    <cfRule type="containsErrors" dxfId="391" priority="1">
      <formula>ISERROR(B10)</formula>
    </cfRule>
  </conditionalFormatting>
  <conditionalFormatting sqref="B10:C39">
    <cfRule type="expression" priority="105">
      <formula>istfehler+$C$10:$C$39</formula>
    </cfRule>
  </conditionalFormatting>
  <hyperlinks>
    <hyperlink ref="D10" location="'Berechnung 1'!A1" display="Berechnung 1" xr:uid="{00000000-0004-0000-0100-000000000000}"/>
    <hyperlink ref="D11" location="'Berechnung 2'!A1" display="Berechnung 2" xr:uid="{00000000-0004-0000-0100-000001000000}"/>
    <hyperlink ref="D12" location="'Berechnung 3'!A1" display="Berechnung 3" xr:uid="{00000000-0004-0000-0100-000002000000}"/>
    <hyperlink ref="D13" location="'Berechnung 4'!A1" display="Berechnung 4" xr:uid="{00000000-0004-0000-0100-000003000000}"/>
    <hyperlink ref="D14" location="'Berechnung 5'!A1" display="Berechnung 5" xr:uid="{00000000-0004-0000-0100-000004000000}"/>
    <hyperlink ref="D15" location="'Berechnung 6'!A1" display="Berechnung 6" xr:uid="{00000000-0004-0000-0100-000005000000}"/>
    <hyperlink ref="D16" location="'Berechnung 7'!A1" display="Berechnung 7" xr:uid="{00000000-0004-0000-0100-000006000000}"/>
    <hyperlink ref="D17" location="'Berechnung 8'!A1" display="Berechnung 8" xr:uid="{00000000-0004-0000-0100-000007000000}"/>
    <hyperlink ref="D18" location="'Berechnung 9'!A1" display="Berechnung 9" xr:uid="{00000000-0004-0000-0100-000008000000}"/>
    <hyperlink ref="D19" location="'Berechnung 10'!A1" display="Berechnung 10" xr:uid="{00000000-0004-0000-0100-000009000000}"/>
    <hyperlink ref="D20" location="'Berechnung 11'!A1" display="Berechnung 11" xr:uid="{00000000-0004-0000-0100-00000A000000}"/>
    <hyperlink ref="D21" location="'Berechnung 12'!A1" display="Berechnung 12" xr:uid="{00000000-0004-0000-0100-00000B000000}"/>
    <hyperlink ref="D22" location="'Berechnung 13'!A1" display="Berechnung 13" xr:uid="{00000000-0004-0000-0100-00000C000000}"/>
    <hyperlink ref="D23" location="'Berechnung 14'!A1" display="Berechnung 14" xr:uid="{00000000-0004-0000-0100-00000D000000}"/>
    <hyperlink ref="D24" location="'Berechnung 15'!A1" display="Berechnung 15" xr:uid="{00000000-0004-0000-0100-00000E000000}"/>
    <hyperlink ref="D25" location="'Berechnung 16'!A1" display="Berechnung 16" xr:uid="{00000000-0004-0000-0100-00000F000000}"/>
    <hyperlink ref="D26" location="'Berechnung 17'!A1" display="Berechnung 17" xr:uid="{00000000-0004-0000-0100-000010000000}"/>
    <hyperlink ref="D27" location="'Berechnung 18'!A1" display="Berechnung 18" xr:uid="{00000000-0004-0000-0100-000011000000}"/>
    <hyperlink ref="D28" location="'Berechnung 19'!A1" display="Berechnung 19" xr:uid="{00000000-0004-0000-0100-000012000000}"/>
    <hyperlink ref="D29" location="'Berechnung 20'!A1" display="Berechnung 20" xr:uid="{00000000-0004-0000-0100-000013000000}"/>
    <hyperlink ref="D30" location="'Berechnung 21'!A1" display="Berechnung 21" xr:uid="{00000000-0004-0000-0100-000014000000}"/>
    <hyperlink ref="D31" location="'Berechnung 22'!A1" display="Berechnung 22" xr:uid="{00000000-0004-0000-0100-000015000000}"/>
    <hyperlink ref="D32" location="'Berechnung 23'!A1" display="Berechnung 23" xr:uid="{00000000-0004-0000-0100-000016000000}"/>
    <hyperlink ref="D33" location="'Berechnung 24'!A1" display="Berechnung 24" xr:uid="{00000000-0004-0000-0100-000017000000}"/>
    <hyperlink ref="D34" location="'Berechnung 25'!A1" display="Berechnung 25" xr:uid="{00000000-0004-0000-0100-000018000000}"/>
    <hyperlink ref="D35" location="'Berechnung 26'!A1" display="Berechnung 26" xr:uid="{00000000-0004-0000-0100-000019000000}"/>
    <hyperlink ref="D36" location="'Berechnung 27'!A1" display="Berechnung 27" xr:uid="{00000000-0004-0000-0100-00001A000000}"/>
    <hyperlink ref="D37" location="'Berechnung 28'!A1" display="Berechnung 28" xr:uid="{00000000-0004-0000-0100-00001B000000}"/>
    <hyperlink ref="D38" location="'Berechnung 29'!A1" display="Berechnung 29" xr:uid="{00000000-0004-0000-0100-00001C000000}"/>
    <hyperlink ref="D39" location="'Berechnung 30'!A1" display="Berechnung 30" xr:uid="{00000000-0004-0000-0100-00001D000000}"/>
  </hyperlinks>
  <pageMargins left="0.7" right="0.7" top="0.75" bottom="0.75" header="0.3" footer="0.3"/>
  <pageSetup paperSize="256" scale="35" orientation="landscape" horizontalDpi="300" verticalDpi="0" r:id="rId1"/>
  <rowBreaks count="2" manualBreakCount="2">
    <brk id="48" max="22" man="1"/>
    <brk id="5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0"/>
  <sheetViews>
    <sheetView zoomScaleNormal="100" workbookViewId="0">
      <selection activeCell="D11" sqref="D11"/>
    </sheetView>
  </sheetViews>
  <sheetFormatPr baseColWidth="10" defaultColWidth="11.5546875" defaultRowHeight="14.4"/>
  <cols>
    <col min="1" max="1" width="3.6640625" style="5" customWidth="1"/>
    <col min="2" max="4" width="19.6640625" style="5" customWidth="1"/>
    <col min="5" max="5" width="12.6640625" style="5" customWidth="1"/>
    <col min="6" max="6" width="7.6640625" style="5" customWidth="1"/>
    <col min="7" max="7" width="19.6640625" style="5" customWidth="1"/>
    <col min="8" max="8" width="12.6640625" style="5" customWidth="1"/>
    <col min="9" max="9" width="7.6640625" style="5" customWidth="1"/>
    <col min="10" max="10" width="19.6640625" style="5" customWidth="1"/>
    <col min="11" max="11" width="3.6640625" style="5" customWidth="1"/>
    <col min="12" max="16384" width="11.5546875" style="5"/>
  </cols>
  <sheetData>
    <row r="1" spans="2:10" ht="15" thickBot="1"/>
    <row r="2" spans="2:10" ht="15" thickBot="1">
      <c r="B2" s="50" t="s">
        <v>55</v>
      </c>
      <c r="C2" s="272" t="s">
        <v>56</v>
      </c>
      <c r="D2" s="273"/>
      <c r="E2" s="273"/>
      <c r="F2" s="273"/>
      <c r="G2" s="273"/>
      <c r="H2" s="274"/>
      <c r="I2" s="112"/>
    </row>
    <row r="3" spans="2:10">
      <c r="B3" s="7"/>
      <c r="C3" s="7"/>
      <c r="D3" s="7"/>
      <c r="E3" s="7"/>
      <c r="F3" s="7"/>
    </row>
    <row r="4" spans="2:10">
      <c r="B4" s="93"/>
      <c r="C4" s="5" t="s">
        <v>25</v>
      </c>
      <c r="D4" s="7"/>
      <c r="E4" s="7"/>
      <c r="F4" s="7"/>
    </row>
    <row r="5" spans="2:10">
      <c r="D5" s="7"/>
      <c r="E5" s="7"/>
      <c r="F5" s="7"/>
    </row>
    <row r="6" spans="2:10">
      <c r="B6" s="98" t="s">
        <v>58</v>
      </c>
    </row>
    <row r="7" spans="2:10" ht="43.2" customHeight="1">
      <c r="B7" s="269" t="s">
        <v>45</v>
      </c>
      <c r="C7" s="269" t="s">
        <v>46</v>
      </c>
      <c r="D7" s="263" t="s">
        <v>47</v>
      </c>
      <c r="E7" s="281" t="s">
        <v>48</v>
      </c>
      <c r="F7" s="282"/>
      <c r="G7" s="264" t="s">
        <v>52</v>
      </c>
      <c r="H7" s="263" t="s">
        <v>53</v>
      </c>
      <c r="I7" s="264"/>
      <c r="J7" s="269" t="s">
        <v>54</v>
      </c>
    </row>
    <row r="8" spans="2:10">
      <c r="B8" s="275"/>
      <c r="C8" s="275"/>
      <c r="D8" s="265"/>
      <c r="E8" s="279" t="str">
        <f>IF(PrüfungAufnahme225!F13="","",PrüfungAufnahme225!F13)</f>
        <v/>
      </c>
      <c r="F8" s="280"/>
      <c r="G8" s="277"/>
      <c r="H8" s="265"/>
      <c r="I8" s="266"/>
      <c r="J8" s="270"/>
    </row>
    <row r="9" spans="2:10">
      <c r="B9" s="276"/>
      <c r="C9" s="276"/>
      <c r="D9" s="267"/>
      <c r="E9" s="283" t="s">
        <v>81</v>
      </c>
      <c r="F9" s="284"/>
      <c r="G9" s="278"/>
      <c r="H9" s="267"/>
      <c r="I9" s="268"/>
      <c r="J9" s="271"/>
    </row>
    <row r="10" spans="2:10">
      <c r="B10" s="80">
        <v>1</v>
      </c>
      <c r="C10" s="80">
        <v>2</v>
      </c>
      <c r="D10" s="80">
        <v>3</v>
      </c>
      <c r="E10" s="261">
        <v>4</v>
      </c>
      <c r="F10" s="262"/>
      <c r="G10" s="80">
        <v>5</v>
      </c>
      <c r="H10" s="261">
        <v>5</v>
      </c>
      <c r="I10" s="262"/>
      <c r="J10" s="80">
        <v>5</v>
      </c>
    </row>
    <row r="11" spans="2:10">
      <c r="B11" s="86" t="e">
        <f ca="1">'Übersicht Baustoffe'!E10</f>
        <v>#NUM!</v>
      </c>
      <c r="C11" s="86" t="e">
        <f ca="1">'Übersicht Baustoffe'!C10</f>
        <v>#NUM!</v>
      </c>
      <c r="D11" s="87" t="e">
        <f ca="1">'Übersicht Baustoffe'!F10</f>
        <v>#NUM!</v>
      </c>
      <c r="E11" s="103" t="e">
        <f ca="1">'Übersicht Baustoffe'!G10</f>
        <v>#NUM!</v>
      </c>
      <c r="F11" s="113" t="e">
        <f ca="1">'Übersicht Baustoffe'!H10</f>
        <v>#NUM!</v>
      </c>
      <c r="G11" s="88" t="str">
        <f>IF('Übersicht Baustoffe'!R10="","",'Übersicht Baustoffe'!R10)</f>
        <v/>
      </c>
      <c r="H11" s="116" t="e">
        <f ca="1">'Übersicht Baustoffe'!I10</f>
        <v>#NUM!</v>
      </c>
      <c r="I11" s="119" t="e">
        <f ca="1">'Übersicht Baustoffe'!J10</f>
        <v>#NUM!</v>
      </c>
      <c r="J11" s="89"/>
    </row>
    <row r="12" spans="2:10">
      <c r="B12" s="81" t="e">
        <f ca="1">'Übersicht Baustoffe'!E11</f>
        <v>#NUM!</v>
      </c>
      <c r="C12" s="81" t="e">
        <f ca="1">'Übersicht Baustoffe'!C11</f>
        <v>#NUM!</v>
      </c>
      <c r="D12" s="83" t="e">
        <f ca="1">'Übersicht Baustoffe'!F11</f>
        <v>#NUM!</v>
      </c>
      <c r="E12" s="104" t="e">
        <f ca="1">'Übersicht Baustoffe'!G11</f>
        <v>#NUM!</v>
      </c>
      <c r="F12" s="114" t="e">
        <f ca="1">'Übersicht Baustoffe'!H11</f>
        <v>#NUM!</v>
      </c>
      <c r="G12" s="84" t="str">
        <f>IF('Übersicht Baustoffe'!R11="","",'Übersicht Baustoffe'!R11)</f>
        <v/>
      </c>
      <c r="H12" s="117" t="e">
        <f ca="1">'Übersicht Baustoffe'!I11</f>
        <v>#NUM!</v>
      </c>
      <c r="I12" s="120" t="e">
        <f ca="1">'Übersicht Baustoffe'!J11</f>
        <v>#NUM!</v>
      </c>
      <c r="J12" s="85"/>
    </row>
    <row r="13" spans="2:10">
      <c r="B13" s="81" t="e">
        <f ca="1">'Übersicht Baustoffe'!E12</f>
        <v>#NUM!</v>
      </c>
      <c r="C13" s="81" t="e">
        <f ca="1">'Übersicht Baustoffe'!C12</f>
        <v>#NUM!</v>
      </c>
      <c r="D13" s="83" t="e">
        <f ca="1">'Übersicht Baustoffe'!F12</f>
        <v>#NUM!</v>
      </c>
      <c r="E13" s="104" t="e">
        <f ca="1">'Übersicht Baustoffe'!G12</f>
        <v>#NUM!</v>
      </c>
      <c r="F13" s="114" t="e">
        <f ca="1">'Übersicht Baustoffe'!H12</f>
        <v>#NUM!</v>
      </c>
      <c r="G13" s="84" t="str">
        <f>IF('Übersicht Baustoffe'!R12="","",'Übersicht Baustoffe'!R12)</f>
        <v/>
      </c>
      <c r="H13" s="117" t="e">
        <f ca="1">'Übersicht Baustoffe'!I12</f>
        <v>#NUM!</v>
      </c>
      <c r="I13" s="120" t="e">
        <f ca="1">'Übersicht Baustoffe'!J12</f>
        <v>#NUM!</v>
      </c>
      <c r="J13" s="85"/>
    </row>
    <row r="14" spans="2:10">
      <c r="B14" s="81" t="e">
        <f ca="1">'Übersicht Baustoffe'!E13</f>
        <v>#NUM!</v>
      </c>
      <c r="C14" s="81" t="e">
        <f ca="1">'Übersicht Baustoffe'!C13</f>
        <v>#NUM!</v>
      </c>
      <c r="D14" s="83" t="e">
        <f ca="1">'Übersicht Baustoffe'!F13</f>
        <v>#NUM!</v>
      </c>
      <c r="E14" s="104" t="e">
        <f ca="1">'Übersicht Baustoffe'!G13</f>
        <v>#NUM!</v>
      </c>
      <c r="F14" s="114" t="e">
        <f ca="1">'Übersicht Baustoffe'!H13</f>
        <v>#NUM!</v>
      </c>
      <c r="G14" s="84" t="str">
        <f>IF('Übersicht Baustoffe'!R13="","",'Übersicht Baustoffe'!R13)</f>
        <v/>
      </c>
      <c r="H14" s="117" t="e">
        <f ca="1">'Übersicht Baustoffe'!I13</f>
        <v>#NUM!</v>
      </c>
      <c r="I14" s="120" t="e">
        <f ca="1">'Übersicht Baustoffe'!J13</f>
        <v>#NUM!</v>
      </c>
      <c r="J14" s="85"/>
    </row>
    <row r="15" spans="2:10">
      <c r="B15" s="81" t="e">
        <f ca="1">'Übersicht Baustoffe'!E14</f>
        <v>#NUM!</v>
      </c>
      <c r="C15" s="81" t="e">
        <f ca="1">'Übersicht Baustoffe'!C14</f>
        <v>#NUM!</v>
      </c>
      <c r="D15" s="83" t="e">
        <f ca="1">'Übersicht Baustoffe'!F14</f>
        <v>#NUM!</v>
      </c>
      <c r="E15" s="104" t="e">
        <f ca="1">'Übersicht Baustoffe'!G14</f>
        <v>#NUM!</v>
      </c>
      <c r="F15" s="114" t="e">
        <f ca="1">'Übersicht Baustoffe'!H14</f>
        <v>#NUM!</v>
      </c>
      <c r="G15" s="84" t="str">
        <f>IF('Übersicht Baustoffe'!R14="","",'Übersicht Baustoffe'!R14)</f>
        <v/>
      </c>
      <c r="H15" s="117" t="e">
        <f ca="1">'Übersicht Baustoffe'!I14</f>
        <v>#NUM!</v>
      </c>
      <c r="I15" s="120" t="e">
        <f ca="1">'Übersicht Baustoffe'!J14</f>
        <v>#NUM!</v>
      </c>
      <c r="J15" s="85"/>
    </row>
    <row r="16" spans="2:10">
      <c r="B16" s="81" t="e">
        <f ca="1">'Übersicht Baustoffe'!E15</f>
        <v>#NUM!</v>
      </c>
      <c r="C16" s="81" t="e">
        <f ca="1">'Übersicht Baustoffe'!C15</f>
        <v>#NUM!</v>
      </c>
      <c r="D16" s="83" t="e">
        <f ca="1">'Übersicht Baustoffe'!F15</f>
        <v>#NUM!</v>
      </c>
      <c r="E16" s="104" t="e">
        <f ca="1">'Übersicht Baustoffe'!G15</f>
        <v>#NUM!</v>
      </c>
      <c r="F16" s="114" t="e">
        <f ca="1">'Übersicht Baustoffe'!H15</f>
        <v>#NUM!</v>
      </c>
      <c r="G16" s="84" t="str">
        <f>IF('Übersicht Baustoffe'!R15="","",'Übersicht Baustoffe'!R15)</f>
        <v/>
      </c>
      <c r="H16" s="117" t="e">
        <f ca="1">'Übersicht Baustoffe'!I15</f>
        <v>#NUM!</v>
      </c>
      <c r="I16" s="120" t="e">
        <f ca="1">'Übersicht Baustoffe'!J15</f>
        <v>#NUM!</v>
      </c>
      <c r="J16" s="85"/>
    </row>
    <row r="17" spans="2:10">
      <c r="B17" s="81" t="e">
        <f ca="1">'Übersicht Baustoffe'!E16</f>
        <v>#NUM!</v>
      </c>
      <c r="C17" s="81" t="e">
        <f ca="1">'Übersicht Baustoffe'!C16</f>
        <v>#NUM!</v>
      </c>
      <c r="D17" s="83" t="e">
        <f ca="1">'Übersicht Baustoffe'!F16</f>
        <v>#NUM!</v>
      </c>
      <c r="E17" s="104" t="e">
        <f ca="1">'Übersicht Baustoffe'!G16</f>
        <v>#NUM!</v>
      </c>
      <c r="F17" s="114" t="e">
        <f ca="1">'Übersicht Baustoffe'!H16</f>
        <v>#NUM!</v>
      </c>
      <c r="G17" s="84" t="str">
        <f>IF('Übersicht Baustoffe'!R16="","",'Übersicht Baustoffe'!R16)</f>
        <v/>
      </c>
      <c r="H17" s="117" t="e">
        <f ca="1">'Übersicht Baustoffe'!I16</f>
        <v>#NUM!</v>
      </c>
      <c r="I17" s="120" t="e">
        <f ca="1">'Übersicht Baustoffe'!J16</f>
        <v>#NUM!</v>
      </c>
      <c r="J17" s="85"/>
    </row>
    <row r="18" spans="2:10">
      <c r="B18" s="81" t="e">
        <f ca="1">'Übersicht Baustoffe'!E17</f>
        <v>#NUM!</v>
      </c>
      <c r="C18" s="81" t="e">
        <f ca="1">'Übersicht Baustoffe'!C17</f>
        <v>#NUM!</v>
      </c>
      <c r="D18" s="83" t="e">
        <f ca="1">'Übersicht Baustoffe'!F17</f>
        <v>#NUM!</v>
      </c>
      <c r="E18" s="104" t="e">
        <f ca="1">'Übersicht Baustoffe'!G17</f>
        <v>#NUM!</v>
      </c>
      <c r="F18" s="114" t="e">
        <f ca="1">'Übersicht Baustoffe'!H17</f>
        <v>#NUM!</v>
      </c>
      <c r="G18" s="84" t="str">
        <f>IF('Übersicht Baustoffe'!R17="","",'Übersicht Baustoffe'!R17)</f>
        <v/>
      </c>
      <c r="H18" s="117" t="e">
        <f ca="1">'Übersicht Baustoffe'!I17</f>
        <v>#NUM!</v>
      </c>
      <c r="I18" s="120" t="e">
        <f ca="1">'Übersicht Baustoffe'!J17</f>
        <v>#NUM!</v>
      </c>
      <c r="J18" s="85"/>
    </row>
    <row r="19" spans="2:10">
      <c r="B19" s="81" t="e">
        <f ca="1">'Übersicht Baustoffe'!E18</f>
        <v>#NUM!</v>
      </c>
      <c r="C19" s="81" t="e">
        <f ca="1">'Übersicht Baustoffe'!C18</f>
        <v>#NUM!</v>
      </c>
      <c r="D19" s="83" t="e">
        <f ca="1">'Übersicht Baustoffe'!F18</f>
        <v>#NUM!</v>
      </c>
      <c r="E19" s="104" t="e">
        <f ca="1">'Übersicht Baustoffe'!G18</f>
        <v>#NUM!</v>
      </c>
      <c r="F19" s="114" t="e">
        <f ca="1">'Übersicht Baustoffe'!H18</f>
        <v>#NUM!</v>
      </c>
      <c r="G19" s="84" t="str">
        <f>IF('Übersicht Baustoffe'!R18="","",'Übersicht Baustoffe'!R18)</f>
        <v/>
      </c>
      <c r="H19" s="117" t="e">
        <f ca="1">'Übersicht Baustoffe'!I18</f>
        <v>#NUM!</v>
      </c>
      <c r="I19" s="120" t="e">
        <f ca="1">'Übersicht Baustoffe'!J18</f>
        <v>#NUM!</v>
      </c>
      <c r="J19" s="85"/>
    </row>
    <row r="20" spans="2:10">
      <c r="B20" s="81" t="e">
        <f ca="1">'Übersicht Baustoffe'!E19</f>
        <v>#NUM!</v>
      </c>
      <c r="C20" s="81" t="e">
        <f ca="1">'Übersicht Baustoffe'!C19</f>
        <v>#NUM!</v>
      </c>
      <c r="D20" s="83" t="e">
        <f ca="1">'Übersicht Baustoffe'!F19</f>
        <v>#NUM!</v>
      </c>
      <c r="E20" s="104" t="e">
        <f ca="1">'Übersicht Baustoffe'!G19</f>
        <v>#NUM!</v>
      </c>
      <c r="F20" s="114" t="e">
        <f ca="1">'Übersicht Baustoffe'!H19</f>
        <v>#NUM!</v>
      </c>
      <c r="G20" s="84" t="str">
        <f>IF('Übersicht Baustoffe'!R19="","",'Übersicht Baustoffe'!R19)</f>
        <v/>
      </c>
      <c r="H20" s="117" t="e">
        <f ca="1">'Übersicht Baustoffe'!I19</f>
        <v>#NUM!</v>
      </c>
      <c r="I20" s="120" t="e">
        <f ca="1">'Übersicht Baustoffe'!J19</f>
        <v>#NUM!</v>
      </c>
      <c r="J20" s="85"/>
    </row>
    <row r="21" spans="2:10">
      <c r="B21" s="81" t="e">
        <f ca="1">'Übersicht Baustoffe'!E20</f>
        <v>#NUM!</v>
      </c>
      <c r="C21" s="81" t="e">
        <f ca="1">'Übersicht Baustoffe'!C20</f>
        <v>#NUM!</v>
      </c>
      <c r="D21" s="83" t="e">
        <f ca="1">'Übersicht Baustoffe'!F20</f>
        <v>#NUM!</v>
      </c>
      <c r="E21" s="104" t="e">
        <f ca="1">'Übersicht Baustoffe'!G20</f>
        <v>#NUM!</v>
      </c>
      <c r="F21" s="114" t="e">
        <f ca="1">'Übersicht Baustoffe'!H20</f>
        <v>#NUM!</v>
      </c>
      <c r="G21" s="84" t="str">
        <f>IF('Übersicht Baustoffe'!R20="","",'Übersicht Baustoffe'!R20)</f>
        <v/>
      </c>
      <c r="H21" s="117" t="e">
        <f ca="1">'Übersicht Baustoffe'!I20</f>
        <v>#NUM!</v>
      </c>
      <c r="I21" s="120" t="e">
        <f ca="1">'Übersicht Baustoffe'!J20</f>
        <v>#NUM!</v>
      </c>
      <c r="J21" s="85"/>
    </row>
    <row r="22" spans="2:10">
      <c r="B22" s="81" t="e">
        <f ca="1">'Übersicht Baustoffe'!E21</f>
        <v>#NUM!</v>
      </c>
      <c r="C22" s="81" t="e">
        <f ca="1">'Übersicht Baustoffe'!C21</f>
        <v>#NUM!</v>
      </c>
      <c r="D22" s="83" t="e">
        <f ca="1">'Übersicht Baustoffe'!F21</f>
        <v>#NUM!</v>
      </c>
      <c r="E22" s="104" t="e">
        <f ca="1">'Übersicht Baustoffe'!G21</f>
        <v>#NUM!</v>
      </c>
      <c r="F22" s="114" t="e">
        <f ca="1">'Übersicht Baustoffe'!H21</f>
        <v>#NUM!</v>
      </c>
      <c r="G22" s="84" t="str">
        <f>IF('Übersicht Baustoffe'!R21="","",'Übersicht Baustoffe'!R21)</f>
        <v/>
      </c>
      <c r="H22" s="117" t="e">
        <f ca="1">'Übersicht Baustoffe'!I21</f>
        <v>#NUM!</v>
      </c>
      <c r="I22" s="120" t="e">
        <f ca="1">'Übersicht Baustoffe'!J21</f>
        <v>#NUM!</v>
      </c>
      <c r="J22" s="85"/>
    </row>
    <row r="23" spans="2:10">
      <c r="B23" s="81" t="e">
        <f ca="1">'Übersicht Baustoffe'!E22</f>
        <v>#NUM!</v>
      </c>
      <c r="C23" s="81" t="e">
        <f ca="1">'Übersicht Baustoffe'!C22</f>
        <v>#NUM!</v>
      </c>
      <c r="D23" s="83" t="e">
        <f ca="1">'Übersicht Baustoffe'!F22</f>
        <v>#NUM!</v>
      </c>
      <c r="E23" s="104" t="e">
        <f ca="1">'Übersicht Baustoffe'!G22</f>
        <v>#NUM!</v>
      </c>
      <c r="F23" s="114" t="e">
        <f ca="1">'Übersicht Baustoffe'!H22</f>
        <v>#NUM!</v>
      </c>
      <c r="G23" s="84" t="str">
        <f>IF('Übersicht Baustoffe'!R22="","",'Übersicht Baustoffe'!R22)</f>
        <v/>
      </c>
      <c r="H23" s="117" t="e">
        <f ca="1">'Übersicht Baustoffe'!I22</f>
        <v>#NUM!</v>
      </c>
      <c r="I23" s="120" t="e">
        <f ca="1">'Übersicht Baustoffe'!J22</f>
        <v>#NUM!</v>
      </c>
      <c r="J23" s="85"/>
    </row>
    <row r="24" spans="2:10">
      <c r="B24" s="81" t="e">
        <f ca="1">'Übersicht Baustoffe'!E23</f>
        <v>#NUM!</v>
      </c>
      <c r="C24" s="81" t="e">
        <f ca="1">'Übersicht Baustoffe'!C23</f>
        <v>#NUM!</v>
      </c>
      <c r="D24" s="83" t="e">
        <f ca="1">'Übersicht Baustoffe'!F23</f>
        <v>#NUM!</v>
      </c>
      <c r="E24" s="104" t="e">
        <f ca="1">'Übersicht Baustoffe'!G23</f>
        <v>#NUM!</v>
      </c>
      <c r="F24" s="114" t="e">
        <f ca="1">'Übersicht Baustoffe'!H23</f>
        <v>#NUM!</v>
      </c>
      <c r="G24" s="84" t="str">
        <f>IF('Übersicht Baustoffe'!R23="","",'Übersicht Baustoffe'!R23)</f>
        <v/>
      </c>
      <c r="H24" s="117" t="e">
        <f ca="1">'Übersicht Baustoffe'!I23</f>
        <v>#NUM!</v>
      </c>
      <c r="I24" s="120" t="e">
        <f ca="1">'Übersicht Baustoffe'!J23</f>
        <v>#NUM!</v>
      </c>
      <c r="J24" s="85"/>
    </row>
    <row r="25" spans="2:10">
      <c r="B25" s="81" t="e">
        <f ca="1">'Übersicht Baustoffe'!E24</f>
        <v>#NUM!</v>
      </c>
      <c r="C25" s="81" t="e">
        <f ca="1">'Übersicht Baustoffe'!C24</f>
        <v>#NUM!</v>
      </c>
      <c r="D25" s="83" t="e">
        <f ca="1">'Übersicht Baustoffe'!F24</f>
        <v>#NUM!</v>
      </c>
      <c r="E25" s="104" t="e">
        <f ca="1">'Übersicht Baustoffe'!G24</f>
        <v>#NUM!</v>
      </c>
      <c r="F25" s="114" t="e">
        <f ca="1">'Übersicht Baustoffe'!H24</f>
        <v>#NUM!</v>
      </c>
      <c r="G25" s="84" t="str">
        <f>IF('Übersicht Baustoffe'!R24="","",'Übersicht Baustoffe'!R24)</f>
        <v/>
      </c>
      <c r="H25" s="117" t="e">
        <f ca="1">'Übersicht Baustoffe'!I24</f>
        <v>#NUM!</v>
      </c>
      <c r="I25" s="120" t="e">
        <f ca="1">'Übersicht Baustoffe'!J24</f>
        <v>#NUM!</v>
      </c>
      <c r="J25" s="85"/>
    </row>
    <row r="26" spans="2:10">
      <c r="B26" s="81" t="e">
        <f ca="1">'Übersicht Baustoffe'!E25</f>
        <v>#NUM!</v>
      </c>
      <c r="C26" s="81" t="e">
        <f ca="1">'Übersicht Baustoffe'!C25</f>
        <v>#NUM!</v>
      </c>
      <c r="D26" s="83" t="e">
        <f ca="1">'Übersicht Baustoffe'!F25</f>
        <v>#NUM!</v>
      </c>
      <c r="E26" s="104" t="e">
        <f ca="1">'Übersicht Baustoffe'!G25</f>
        <v>#NUM!</v>
      </c>
      <c r="F26" s="114" t="e">
        <f ca="1">'Übersicht Baustoffe'!H25</f>
        <v>#NUM!</v>
      </c>
      <c r="G26" s="84" t="str">
        <f>IF('Übersicht Baustoffe'!R25="","",'Übersicht Baustoffe'!R25)</f>
        <v/>
      </c>
      <c r="H26" s="117" t="e">
        <f ca="1">'Übersicht Baustoffe'!I25</f>
        <v>#NUM!</v>
      </c>
      <c r="I26" s="120" t="e">
        <f ca="1">'Übersicht Baustoffe'!J25</f>
        <v>#NUM!</v>
      </c>
      <c r="J26" s="85"/>
    </row>
    <row r="27" spans="2:10">
      <c r="B27" s="81" t="e">
        <f ca="1">'Übersicht Baustoffe'!E26</f>
        <v>#NUM!</v>
      </c>
      <c r="C27" s="81" t="e">
        <f ca="1">'Übersicht Baustoffe'!C26</f>
        <v>#NUM!</v>
      </c>
      <c r="D27" s="83" t="e">
        <f ca="1">'Übersicht Baustoffe'!F26</f>
        <v>#NUM!</v>
      </c>
      <c r="E27" s="104" t="e">
        <f ca="1">'Übersicht Baustoffe'!G26</f>
        <v>#NUM!</v>
      </c>
      <c r="F27" s="114" t="e">
        <f ca="1">'Übersicht Baustoffe'!H26</f>
        <v>#NUM!</v>
      </c>
      <c r="G27" s="84" t="str">
        <f>IF('Übersicht Baustoffe'!R26="","",'Übersicht Baustoffe'!R26)</f>
        <v/>
      </c>
      <c r="H27" s="117" t="e">
        <f ca="1">'Übersicht Baustoffe'!I26</f>
        <v>#NUM!</v>
      </c>
      <c r="I27" s="120" t="e">
        <f ca="1">'Übersicht Baustoffe'!J26</f>
        <v>#NUM!</v>
      </c>
      <c r="J27" s="85"/>
    </row>
    <row r="28" spans="2:10">
      <c r="B28" s="81" t="e">
        <f ca="1">'Übersicht Baustoffe'!E27</f>
        <v>#NUM!</v>
      </c>
      <c r="C28" s="81" t="e">
        <f ca="1">'Übersicht Baustoffe'!C27</f>
        <v>#NUM!</v>
      </c>
      <c r="D28" s="83" t="e">
        <f ca="1">'Übersicht Baustoffe'!F27</f>
        <v>#NUM!</v>
      </c>
      <c r="E28" s="104" t="e">
        <f ca="1">'Übersicht Baustoffe'!G27</f>
        <v>#NUM!</v>
      </c>
      <c r="F28" s="114" t="e">
        <f ca="1">'Übersicht Baustoffe'!H27</f>
        <v>#NUM!</v>
      </c>
      <c r="G28" s="84" t="str">
        <f>IF('Übersicht Baustoffe'!R27="","",'Übersicht Baustoffe'!R27)</f>
        <v/>
      </c>
      <c r="H28" s="117" t="e">
        <f ca="1">'Übersicht Baustoffe'!I27</f>
        <v>#NUM!</v>
      </c>
      <c r="I28" s="120" t="e">
        <f ca="1">'Übersicht Baustoffe'!J27</f>
        <v>#NUM!</v>
      </c>
      <c r="J28" s="85"/>
    </row>
    <row r="29" spans="2:10">
      <c r="B29" s="81" t="e">
        <f ca="1">'Übersicht Baustoffe'!E28</f>
        <v>#NUM!</v>
      </c>
      <c r="C29" s="81" t="e">
        <f ca="1">'Übersicht Baustoffe'!C28</f>
        <v>#NUM!</v>
      </c>
      <c r="D29" s="83" t="e">
        <f ca="1">'Übersicht Baustoffe'!F28</f>
        <v>#NUM!</v>
      </c>
      <c r="E29" s="104" t="e">
        <f ca="1">'Übersicht Baustoffe'!G28</f>
        <v>#NUM!</v>
      </c>
      <c r="F29" s="114" t="e">
        <f ca="1">'Übersicht Baustoffe'!H28</f>
        <v>#NUM!</v>
      </c>
      <c r="G29" s="84" t="str">
        <f>IF('Übersicht Baustoffe'!R28="","",'Übersicht Baustoffe'!R28)</f>
        <v/>
      </c>
      <c r="H29" s="117" t="e">
        <f ca="1">'Übersicht Baustoffe'!I28</f>
        <v>#NUM!</v>
      </c>
      <c r="I29" s="120" t="e">
        <f ca="1">'Übersicht Baustoffe'!J28</f>
        <v>#NUM!</v>
      </c>
      <c r="J29" s="85"/>
    </row>
    <row r="30" spans="2:10">
      <c r="B30" s="81" t="e">
        <f ca="1">'Übersicht Baustoffe'!E29</f>
        <v>#NUM!</v>
      </c>
      <c r="C30" s="81" t="e">
        <f ca="1">'Übersicht Baustoffe'!C29</f>
        <v>#NUM!</v>
      </c>
      <c r="D30" s="83" t="e">
        <f ca="1">'Übersicht Baustoffe'!F29</f>
        <v>#NUM!</v>
      </c>
      <c r="E30" s="104" t="e">
        <f ca="1">'Übersicht Baustoffe'!G29</f>
        <v>#NUM!</v>
      </c>
      <c r="F30" s="114" t="e">
        <f ca="1">'Übersicht Baustoffe'!H29</f>
        <v>#NUM!</v>
      </c>
      <c r="G30" s="84" t="str">
        <f>IF('Übersicht Baustoffe'!R29="","",'Übersicht Baustoffe'!R29)</f>
        <v/>
      </c>
      <c r="H30" s="117" t="e">
        <f ca="1">'Übersicht Baustoffe'!I29</f>
        <v>#NUM!</v>
      </c>
      <c r="I30" s="120" t="e">
        <f ca="1">'Übersicht Baustoffe'!J29</f>
        <v>#NUM!</v>
      </c>
      <c r="J30" s="85"/>
    </row>
    <row r="31" spans="2:10">
      <c r="B31" s="81" t="e">
        <f ca="1">'Übersicht Baustoffe'!E30</f>
        <v>#NUM!</v>
      </c>
      <c r="C31" s="81" t="e">
        <f ca="1">'Übersicht Baustoffe'!C30</f>
        <v>#NUM!</v>
      </c>
      <c r="D31" s="83" t="e">
        <f ca="1">'Übersicht Baustoffe'!F30</f>
        <v>#NUM!</v>
      </c>
      <c r="E31" s="104" t="e">
        <f ca="1">'Übersicht Baustoffe'!G30</f>
        <v>#NUM!</v>
      </c>
      <c r="F31" s="114" t="e">
        <f ca="1">'Übersicht Baustoffe'!H30</f>
        <v>#NUM!</v>
      </c>
      <c r="G31" s="84" t="str">
        <f>IF('Übersicht Baustoffe'!R30="","",'Übersicht Baustoffe'!R30)</f>
        <v/>
      </c>
      <c r="H31" s="117" t="e">
        <f ca="1">'Übersicht Baustoffe'!I30</f>
        <v>#NUM!</v>
      </c>
      <c r="I31" s="120" t="e">
        <f ca="1">'Übersicht Baustoffe'!J30</f>
        <v>#NUM!</v>
      </c>
      <c r="J31" s="85"/>
    </row>
    <row r="32" spans="2:10">
      <c r="B32" s="81" t="e">
        <f ca="1">'Übersicht Baustoffe'!E31</f>
        <v>#NUM!</v>
      </c>
      <c r="C32" s="81" t="e">
        <f ca="1">'Übersicht Baustoffe'!C31</f>
        <v>#NUM!</v>
      </c>
      <c r="D32" s="83" t="e">
        <f ca="1">'Übersicht Baustoffe'!F31</f>
        <v>#NUM!</v>
      </c>
      <c r="E32" s="104" t="e">
        <f ca="1">'Übersicht Baustoffe'!G31</f>
        <v>#NUM!</v>
      </c>
      <c r="F32" s="114" t="e">
        <f ca="1">'Übersicht Baustoffe'!H31</f>
        <v>#NUM!</v>
      </c>
      <c r="G32" s="84" t="str">
        <f>IF('Übersicht Baustoffe'!R31="","",'Übersicht Baustoffe'!R31)</f>
        <v/>
      </c>
      <c r="H32" s="117" t="e">
        <f ca="1">'Übersicht Baustoffe'!I31</f>
        <v>#NUM!</v>
      </c>
      <c r="I32" s="120" t="e">
        <f ca="1">'Übersicht Baustoffe'!J31</f>
        <v>#NUM!</v>
      </c>
      <c r="J32" s="85"/>
    </row>
    <row r="33" spans="2:10">
      <c r="B33" s="81" t="e">
        <f ca="1">'Übersicht Baustoffe'!E32</f>
        <v>#NUM!</v>
      </c>
      <c r="C33" s="81" t="e">
        <f ca="1">'Übersicht Baustoffe'!C32</f>
        <v>#NUM!</v>
      </c>
      <c r="D33" s="83" t="e">
        <f ca="1">'Übersicht Baustoffe'!F32</f>
        <v>#NUM!</v>
      </c>
      <c r="E33" s="104" t="e">
        <f ca="1">'Übersicht Baustoffe'!G32</f>
        <v>#NUM!</v>
      </c>
      <c r="F33" s="114" t="e">
        <f ca="1">'Übersicht Baustoffe'!H32</f>
        <v>#NUM!</v>
      </c>
      <c r="G33" s="84" t="str">
        <f>IF('Übersicht Baustoffe'!R32="","",'Übersicht Baustoffe'!R32)</f>
        <v/>
      </c>
      <c r="H33" s="117" t="e">
        <f ca="1">'Übersicht Baustoffe'!I32</f>
        <v>#NUM!</v>
      </c>
      <c r="I33" s="120" t="e">
        <f ca="1">'Übersicht Baustoffe'!J32</f>
        <v>#NUM!</v>
      </c>
      <c r="J33" s="85"/>
    </row>
    <row r="34" spans="2:10">
      <c r="B34" s="81" t="e">
        <f ca="1">'Übersicht Baustoffe'!E33</f>
        <v>#NUM!</v>
      </c>
      <c r="C34" s="81" t="e">
        <f ca="1">'Übersicht Baustoffe'!C33</f>
        <v>#NUM!</v>
      </c>
      <c r="D34" s="83" t="e">
        <f ca="1">'Übersicht Baustoffe'!F33</f>
        <v>#NUM!</v>
      </c>
      <c r="E34" s="104" t="e">
        <f ca="1">'Übersicht Baustoffe'!G33</f>
        <v>#NUM!</v>
      </c>
      <c r="F34" s="114" t="e">
        <f ca="1">'Übersicht Baustoffe'!H33</f>
        <v>#NUM!</v>
      </c>
      <c r="G34" s="84" t="str">
        <f>IF('Übersicht Baustoffe'!R33="","",'Übersicht Baustoffe'!R33)</f>
        <v/>
      </c>
      <c r="H34" s="117" t="e">
        <f ca="1">'Übersicht Baustoffe'!I33</f>
        <v>#NUM!</v>
      </c>
      <c r="I34" s="120" t="e">
        <f ca="1">'Übersicht Baustoffe'!J33</f>
        <v>#NUM!</v>
      </c>
      <c r="J34" s="85"/>
    </row>
    <row r="35" spans="2:10">
      <c r="B35" s="81" t="e">
        <f ca="1">'Übersicht Baustoffe'!E34</f>
        <v>#NUM!</v>
      </c>
      <c r="C35" s="81" t="e">
        <f ca="1">'Übersicht Baustoffe'!C34</f>
        <v>#NUM!</v>
      </c>
      <c r="D35" s="83" t="e">
        <f ca="1">'Übersicht Baustoffe'!F34</f>
        <v>#NUM!</v>
      </c>
      <c r="E35" s="104" t="e">
        <f ca="1">'Übersicht Baustoffe'!G34</f>
        <v>#NUM!</v>
      </c>
      <c r="F35" s="114" t="e">
        <f ca="1">'Übersicht Baustoffe'!H34</f>
        <v>#NUM!</v>
      </c>
      <c r="G35" s="84" t="str">
        <f>IF('Übersicht Baustoffe'!R34="","",'Übersicht Baustoffe'!R34)</f>
        <v/>
      </c>
      <c r="H35" s="117" t="e">
        <f ca="1">'Übersicht Baustoffe'!I34</f>
        <v>#NUM!</v>
      </c>
      <c r="I35" s="120" t="e">
        <f ca="1">'Übersicht Baustoffe'!J34</f>
        <v>#NUM!</v>
      </c>
      <c r="J35" s="85"/>
    </row>
    <row r="36" spans="2:10">
      <c r="B36" s="81" t="e">
        <f ca="1">'Übersicht Baustoffe'!E35</f>
        <v>#NUM!</v>
      </c>
      <c r="C36" s="81" t="e">
        <f ca="1">'Übersicht Baustoffe'!C35</f>
        <v>#NUM!</v>
      </c>
      <c r="D36" s="83" t="e">
        <f ca="1">'Übersicht Baustoffe'!F35</f>
        <v>#NUM!</v>
      </c>
      <c r="E36" s="104" t="e">
        <f ca="1">'Übersicht Baustoffe'!G35</f>
        <v>#NUM!</v>
      </c>
      <c r="F36" s="114" t="e">
        <f ca="1">'Übersicht Baustoffe'!H35</f>
        <v>#NUM!</v>
      </c>
      <c r="G36" s="84" t="str">
        <f>IF('Übersicht Baustoffe'!R35="","",'Übersicht Baustoffe'!R35)</f>
        <v/>
      </c>
      <c r="H36" s="117" t="e">
        <f ca="1">'Übersicht Baustoffe'!I35</f>
        <v>#NUM!</v>
      </c>
      <c r="I36" s="120" t="e">
        <f ca="1">'Übersicht Baustoffe'!J35</f>
        <v>#NUM!</v>
      </c>
      <c r="J36" s="85"/>
    </row>
    <row r="37" spans="2:10">
      <c r="B37" s="81" t="e">
        <f ca="1">'Übersicht Baustoffe'!E36</f>
        <v>#NUM!</v>
      </c>
      <c r="C37" s="81" t="e">
        <f ca="1">'Übersicht Baustoffe'!C36</f>
        <v>#NUM!</v>
      </c>
      <c r="D37" s="83" t="e">
        <f ca="1">'Übersicht Baustoffe'!F36</f>
        <v>#NUM!</v>
      </c>
      <c r="E37" s="104" t="e">
        <f ca="1">'Übersicht Baustoffe'!G36</f>
        <v>#NUM!</v>
      </c>
      <c r="F37" s="114" t="e">
        <f ca="1">'Übersicht Baustoffe'!H36</f>
        <v>#NUM!</v>
      </c>
      <c r="G37" s="84" t="str">
        <f>IF('Übersicht Baustoffe'!R36="","",'Übersicht Baustoffe'!R36)</f>
        <v/>
      </c>
      <c r="H37" s="117" t="e">
        <f ca="1">'Übersicht Baustoffe'!I36</f>
        <v>#NUM!</v>
      </c>
      <c r="I37" s="120" t="e">
        <f ca="1">'Übersicht Baustoffe'!J36</f>
        <v>#NUM!</v>
      </c>
      <c r="J37" s="85"/>
    </row>
    <row r="38" spans="2:10">
      <c r="B38" s="81" t="e">
        <f ca="1">'Übersicht Baustoffe'!E37</f>
        <v>#NUM!</v>
      </c>
      <c r="C38" s="81" t="e">
        <f ca="1">'Übersicht Baustoffe'!C37</f>
        <v>#NUM!</v>
      </c>
      <c r="D38" s="83" t="e">
        <f ca="1">'Übersicht Baustoffe'!F37</f>
        <v>#NUM!</v>
      </c>
      <c r="E38" s="104" t="e">
        <f ca="1">'Übersicht Baustoffe'!G37</f>
        <v>#NUM!</v>
      </c>
      <c r="F38" s="114" t="e">
        <f ca="1">'Übersicht Baustoffe'!H37</f>
        <v>#NUM!</v>
      </c>
      <c r="G38" s="84" t="str">
        <f>IF('Übersicht Baustoffe'!R37="","",'Übersicht Baustoffe'!R37)</f>
        <v/>
      </c>
      <c r="H38" s="117" t="e">
        <f ca="1">'Übersicht Baustoffe'!I37</f>
        <v>#NUM!</v>
      </c>
      <c r="I38" s="120" t="e">
        <f ca="1">'Übersicht Baustoffe'!J37</f>
        <v>#NUM!</v>
      </c>
      <c r="J38" s="85"/>
    </row>
    <row r="39" spans="2:10">
      <c r="B39" s="81" t="e">
        <f ca="1">'Übersicht Baustoffe'!E38</f>
        <v>#NUM!</v>
      </c>
      <c r="C39" s="81" t="e">
        <f ca="1">'Übersicht Baustoffe'!C38</f>
        <v>#NUM!</v>
      </c>
      <c r="D39" s="83" t="e">
        <f ca="1">'Übersicht Baustoffe'!F38</f>
        <v>#NUM!</v>
      </c>
      <c r="E39" s="104" t="e">
        <f ca="1">'Übersicht Baustoffe'!G38</f>
        <v>#NUM!</v>
      </c>
      <c r="F39" s="114" t="e">
        <f ca="1">'Übersicht Baustoffe'!H38</f>
        <v>#NUM!</v>
      </c>
      <c r="G39" s="84" t="str">
        <f>IF('Übersicht Baustoffe'!R38="","",'Übersicht Baustoffe'!R38)</f>
        <v/>
      </c>
      <c r="H39" s="117" t="e">
        <f ca="1">'Übersicht Baustoffe'!I38</f>
        <v>#NUM!</v>
      </c>
      <c r="I39" s="120" t="e">
        <f ca="1">'Übersicht Baustoffe'!J38</f>
        <v>#NUM!</v>
      </c>
      <c r="J39" s="85"/>
    </row>
    <row r="40" spans="2:10">
      <c r="B40" s="82" t="e">
        <f ca="1">'Übersicht Baustoffe'!E39</f>
        <v>#NUM!</v>
      </c>
      <c r="C40" s="82" t="e">
        <f ca="1">'Übersicht Baustoffe'!C39</f>
        <v>#NUM!</v>
      </c>
      <c r="D40" s="90" t="e">
        <f ca="1">'Übersicht Baustoffe'!F39</f>
        <v>#NUM!</v>
      </c>
      <c r="E40" s="105" t="e">
        <f ca="1">'Übersicht Baustoffe'!G39</f>
        <v>#NUM!</v>
      </c>
      <c r="F40" s="115" t="e">
        <f ca="1">'Übersicht Baustoffe'!H39</f>
        <v>#NUM!</v>
      </c>
      <c r="G40" s="91" t="str">
        <f>IF('Übersicht Baustoffe'!R39="","",'Übersicht Baustoffe'!R39)</f>
        <v/>
      </c>
      <c r="H40" s="118" t="e">
        <f ca="1">'Übersicht Baustoffe'!I39</f>
        <v>#NUM!</v>
      </c>
      <c r="I40" s="137" t="e">
        <f ca="1">'Übersicht Baustoffe'!J39</f>
        <v>#NUM!</v>
      </c>
      <c r="J40" s="92"/>
    </row>
  </sheetData>
  <sheetProtection algorithmName="SHA-512" hashValue="JmFEKgFjgABUFuVKwyNXA6hnOZSNOR5xQ9C1/tm22jpNqhbUxlwYvNLULXJcp8uEbjBuduHUMtMQeKx6oXlmIA==" saltValue="I2E+c/qtYuRd8kf0yOoY2g==" spinCount="100000" sheet="1" objects="1" scenarios="1"/>
  <mergeCells count="12">
    <mergeCell ref="B7:B9"/>
    <mergeCell ref="C7:C9"/>
    <mergeCell ref="D7:D9"/>
    <mergeCell ref="G7:G9"/>
    <mergeCell ref="E8:F8"/>
    <mergeCell ref="E7:F7"/>
    <mergeCell ref="E9:F9"/>
    <mergeCell ref="E10:F10"/>
    <mergeCell ref="H7:I9"/>
    <mergeCell ref="H10:I10"/>
    <mergeCell ref="J7:J9"/>
    <mergeCell ref="C2:H2"/>
  </mergeCells>
  <conditionalFormatting sqref="B11:I40">
    <cfRule type="containsErrors" dxfId="390" priority="3">
      <formula>ISERROR(B11)</formula>
    </cfRule>
  </conditionalFormatting>
  <pageMargins left="0.7" right="0.7" top="0.78740157499999996" bottom="0.78740157499999996" header="0.3" footer="0.3"/>
  <pageSetup paperSize="256" scale="33"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AE72"/>
  <sheetViews>
    <sheetView zoomScaleNormal="100" workbookViewId="0">
      <selection activeCell="J12" sqref="J12:K12"/>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10</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mdU7xda1DGVxvLv+Ip4HKss631DWAhGW/MSf88LVU9cgANfW/3VHFHBGjjYJExFhW5r0EKsZgVpMHJvwI7C9sw==" saltValue="CF5prcvMiZteGmK9Bub62g==" spinCount="100000" sheet="1" objects="1" scenarios="1"/>
  <mergeCells count="17">
    <mergeCell ref="J12:K12"/>
    <mergeCell ref="H33:K33"/>
    <mergeCell ref="J15:K16"/>
    <mergeCell ref="B7:H7"/>
    <mergeCell ref="B36:L36"/>
    <mergeCell ref="L15:L16"/>
    <mergeCell ref="G15:G16"/>
    <mergeCell ref="F15:F16"/>
    <mergeCell ref="B9:F9"/>
    <mergeCell ref="B10:F10"/>
    <mergeCell ref="B11:F11"/>
    <mergeCell ref="B15:C16"/>
    <mergeCell ref="B14:C14"/>
    <mergeCell ref="B12:F12"/>
    <mergeCell ref="H15:I16"/>
    <mergeCell ref="D15:E16"/>
    <mergeCell ref="D14:E14"/>
  </mergeCells>
  <conditionalFormatting sqref="G9:G10">
    <cfRule type="containsErrors" dxfId="389" priority="24">
      <formula>ISERROR(G9)</formula>
    </cfRule>
  </conditionalFormatting>
  <conditionalFormatting sqref="H9">
    <cfRule type="containsErrors" dxfId="388" priority="21">
      <formula>ISERROR(H9)</formula>
    </cfRule>
  </conditionalFormatting>
  <conditionalFormatting sqref="H10">
    <cfRule type="containsErrors" dxfId="387" priority="15">
      <formula>ISERROR(H10)</formula>
    </cfRule>
  </conditionalFormatting>
  <conditionalFormatting sqref="G11">
    <cfRule type="containsErrors" dxfId="386" priority="16">
      <formula>ISERROR(G11)</formula>
    </cfRule>
  </conditionalFormatting>
  <conditionalFormatting sqref="G12">
    <cfRule type="containsErrors" dxfId="385" priority="14">
      <formula>ISERROR(G12)</formula>
    </cfRule>
  </conditionalFormatting>
  <conditionalFormatting sqref="D14">
    <cfRule type="containsErrors" dxfId="384" priority="9">
      <formula>ISERROR(D14)</formula>
    </cfRule>
  </conditionalFormatting>
  <conditionalFormatting sqref="D14">
    <cfRule type="containsErrors" dxfId="383" priority="8">
      <formula>ISERROR(D14)</formula>
    </cfRule>
  </conditionalFormatting>
  <conditionalFormatting sqref="G14">
    <cfRule type="containsErrors" dxfId="382" priority="7">
      <formula>ISERROR(G14)</formula>
    </cfRule>
  </conditionalFormatting>
  <conditionalFormatting sqref="G14">
    <cfRule type="containsErrors" dxfId="381" priority="6">
      <formula>ISERROR(G14)</formula>
    </cfRule>
  </conditionalFormatting>
  <conditionalFormatting sqref="C17:E32">
    <cfRule type="containsErrors" dxfId="380" priority="3">
      <formula>ISERROR(C17)</formula>
    </cfRule>
  </conditionalFormatting>
  <conditionalFormatting sqref="C17:E32">
    <cfRule type="containsErrors" dxfId="379" priority="4">
      <formula>ISERROR(C17)</formula>
    </cfRule>
  </conditionalFormatting>
  <conditionalFormatting sqref="H17:L32">
    <cfRule type="containsErrors" dxfId="378" priority="1">
      <formula>ISERROR(H17)</formula>
    </cfRule>
  </conditionalFormatting>
  <conditionalFormatting sqref="H17:L32">
    <cfRule type="containsErrors" dxfId="377" priority="2">
      <formula>ISERROR(H17)</formula>
    </cfRule>
  </conditionalFormatting>
  <hyperlinks>
    <hyperlink ref="B37" location="sprg238922" display="sprg238922" xr:uid="{00000000-0004-0000-0300-000000000000}"/>
    <hyperlink ref="J12:K12" location="'Übersicht Baustoffe'!A1" display="'Übersicht Baustoffe" xr:uid="{00000000-0004-0000-0300-000001000000}"/>
  </hyperlinks>
  <pageMargins left="0.7" right="0.7" top="0.75" bottom="0.75" header="0.3" footer="0.3"/>
  <pageSetup paperSize="256" scale="35"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72"/>
  <sheetViews>
    <sheetView zoomScaleNormal="100" workbookViewId="0">
      <selection activeCell="B18" sqref="B18"/>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11</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376" priority="13">
      <formula>ISERROR(G9)</formula>
    </cfRule>
  </conditionalFormatting>
  <conditionalFormatting sqref="H9">
    <cfRule type="containsErrors" dxfId="375" priority="12">
      <formula>ISERROR(H9)</formula>
    </cfRule>
  </conditionalFormatting>
  <conditionalFormatting sqref="H10">
    <cfRule type="containsErrors" dxfId="374" priority="10">
      <formula>ISERROR(H10)</formula>
    </cfRule>
  </conditionalFormatting>
  <conditionalFormatting sqref="G11">
    <cfRule type="containsErrors" dxfId="373" priority="11">
      <formula>ISERROR(G11)</formula>
    </cfRule>
  </conditionalFormatting>
  <conditionalFormatting sqref="G12">
    <cfRule type="containsErrors" dxfId="372" priority="9">
      <formula>ISERROR(G12)</formula>
    </cfRule>
  </conditionalFormatting>
  <conditionalFormatting sqref="D14">
    <cfRule type="containsErrors" dxfId="371" priority="8">
      <formula>ISERROR(D14)</formula>
    </cfRule>
  </conditionalFormatting>
  <conditionalFormatting sqref="D14">
    <cfRule type="containsErrors" dxfId="370" priority="7">
      <formula>ISERROR(D14)</formula>
    </cfRule>
  </conditionalFormatting>
  <conditionalFormatting sqref="G14">
    <cfRule type="containsErrors" dxfId="369" priority="6">
      <formula>ISERROR(G14)</formula>
    </cfRule>
  </conditionalFormatting>
  <conditionalFormatting sqref="G14">
    <cfRule type="containsErrors" dxfId="368" priority="5">
      <formula>ISERROR(G14)</formula>
    </cfRule>
  </conditionalFormatting>
  <conditionalFormatting sqref="C17:E32">
    <cfRule type="containsErrors" dxfId="367" priority="3">
      <formula>ISERROR(C17)</formula>
    </cfRule>
  </conditionalFormatting>
  <conditionalFormatting sqref="C17:E32">
    <cfRule type="containsErrors" dxfId="366" priority="4">
      <formula>ISERROR(C17)</formula>
    </cfRule>
  </conditionalFormatting>
  <conditionalFormatting sqref="H17:L32">
    <cfRule type="containsErrors" dxfId="365" priority="1">
      <formula>ISERROR(H17)</formula>
    </cfRule>
  </conditionalFormatting>
  <conditionalFormatting sqref="H17:L32">
    <cfRule type="containsErrors" dxfId="364" priority="2">
      <formula>ISERROR(H17)</formula>
    </cfRule>
  </conditionalFormatting>
  <hyperlinks>
    <hyperlink ref="B37" location="sprg238922" display="sprg238922" xr:uid="{00000000-0004-0000-0400-000000000000}"/>
    <hyperlink ref="J12:K12" location="'Übersicht Baustoffe'!A1" display="'Übersicht Baustoffe" xr:uid="{00000000-0004-0000-0400-000001000000}"/>
  </hyperlinks>
  <pageMargins left="0.7" right="0.7" top="0.75" bottom="0.75" header="0.3" footer="0.3"/>
  <pageSetup paperSize="256" scale="35"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72"/>
  <sheetViews>
    <sheetView zoomScaleNormal="100" workbookViewId="0">
      <selection activeCell="J12" sqref="J12:K12"/>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12</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363" priority="13">
      <formula>ISERROR(G9)</formula>
    </cfRule>
  </conditionalFormatting>
  <conditionalFormatting sqref="H9">
    <cfRule type="containsErrors" dxfId="362" priority="12">
      <formula>ISERROR(H9)</formula>
    </cfRule>
  </conditionalFormatting>
  <conditionalFormatting sqref="H10">
    <cfRule type="containsErrors" dxfId="361" priority="10">
      <formula>ISERROR(H10)</formula>
    </cfRule>
  </conditionalFormatting>
  <conditionalFormatting sqref="G11">
    <cfRule type="containsErrors" dxfId="360" priority="11">
      <formula>ISERROR(G11)</formula>
    </cfRule>
  </conditionalFormatting>
  <conditionalFormatting sqref="G12">
    <cfRule type="containsErrors" dxfId="359" priority="9">
      <formula>ISERROR(G12)</formula>
    </cfRule>
  </conditionalFormatting>
  <conditionalFormatting sqref="D14">
    <cfRule type="containsErrors" dxfId="358" priority="8">
      <formula>ISERROR(D14)</formula>
    </cfRule>
  </conditionalFormatting>
  <conditionalFormatting sqref="D14">
    <cfRule type="containsErrors" dxfId="357" priority="7">
      <formula>ISERROR(D14)</formula>
    </cfRule>
  </conditionalFormatting>
  <conditionalFormatting sqref="G14">
    <cfRule type="containsErrors" dxfId="356" priority="6">
      <formula>ISERROR(G14)</formula>
    </cfRule>
  </conditionalFormatting>
  <conditionalFormatting sqref="G14">
    <cfRule type="containsErrors" dxfId="355" priority="5">
      <formula>ISERROR(G14)</formula>
    </cfRule>
  </conditionalFormatting>
  <conditionalFormatting sqref="C17:E32">
    <cfRule type="containsErrors" dxfId="354" priority="3">
      <formula>ISERROR(C17)</formula>
    </cfRule>
  </conditionalFormatting>
  <conditionalFormatting sqref="C17:E32">
    <cfRule type="containsErrors" dxfId="353" priority="4">
      <formula>ISERROR(C17)</formula>
    </cfRule>
  </conditionalFormatting>
  <conditionalFormatting sqref="H17:L32">
    <cfRule type="containsErrors" dxfId="352" priority="1">
      <formula>ISERROR(H17)</formula>
    </cfRule>
  </conditionalFormatting>
  <conditionalFormatting sqref="H17:L32">
    <cfRule type="containsErrors" dxfId="351" priority="2">
      <formula>ISERROR(H17)</formula>
    </cfRule>
  </conditionalFormatting>
  <hyperlinks>
    <hyperlink ref="B37" location="sprg238922" display="sprg238922" xr:uid="{00000000-0004-0000-0500-000000000000}"/>
    <hyperlink ref="J12:K12" location="'Übersicht Baustoffe'!A1" display="'Übersicht Baustoffe" xr:uid="{00000000-0004-0000-0500-000001000000}"/>
  </hyperlinks>
  <pageMargins left="0.7" right="0.7" top="0.75" bottom="0.75" header="0.3" footer="0.3"/>
  <pageSetup paperSize="256" scale="35"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72"/>
  <sheetViews>
    <sheetView zoomScaleNormal="100" workbookViewId="0">
      <selection activeCell="B18" sqref="B18"/>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13</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350" priority="13">
      <formula>ISERROR(G9)</formula>
    </cfRule>
  </conditionalFormatting>
  <conditionalFormatting sqref="H9">
    <cfRule type="containsErrors" dxfId="349" priority="12">
      <formula>ISERROR(H9)</formula>
    </cfRule>
  </conditionalFormatting>
  <conditionalFormatting sqref="H10">
    <cfRule type="containsErrors" dxfId="348" priority="10">
      <formula>ISERROR(H10)</formula>
    </cfRule>
  </conditionalFormatting>
  <conditionalFormatting sqref="G11">
    <cfRule type="containsErrors" dxfId="347" priority="11">
      <formula>ISERROR(G11)</formula>
    </cfRule>
  </conditionalFormatting>
  <conditionalFormatting sqref="G12">
    <cfRule type="containsErrors" dxfId="346" priority="9">
      <formula>ISERROR(G12)</formula>
    </cfRule>
  </conditionalFormatting>
  <conditionalFormatting sqref="D14">
    <cfRule type="containsErrors" dxfId="345" priority="8">
      <formula>ISERROR(D14)</formula>
    </cfRule>
  </conditionalFormatting>
  <conditionalFormatting sqref="D14">
    <cfRule type="containsErrors" dxfId="344" priority="7">
      <formula>ISERROR(D14)</formula>
    </cfRule>
  </conditionalFormatting>
  <conditionalFormatting sqref="G14">
    <cfRule type="containsErrors" dxfId="343" priority="6">
      <formula>ISERROR(G14)</formula>
    </cfRule>
  </conditionalFormatting>
  <conditionalFormatting sqref="G14">
    <cfRule type="containsErrors" dxfId="342" priority="5">
      <formula>ISERROR(G14)</formula>
    </cfRule>
  </conditionalFormatting>
  <conditionalFormatting sqref="C17:E32">
    <cfRule type="containsErrors" dxfId="341" priority="3">
      <formula>ISERROR(C17)</formula>
    </cfRule>
  </conditionalFormatting>
  <conditionalFormatting sqref="C17:E32">
    <cfRule type="containsErrors" dxfId="340" priority="4">
      <formula>ISERROR(C17)</formula>
    </cfRule>
  </conditionalFormatting>
  <conditionalFormatting sqref="H17:L32">
    <cfRule type="containsErrors" dxfId="339" priority="1">
      <formula>ISERROR(H17)</formula>
    </cfRule>
  </conditionalFormatting>
  <conditionalFormatting sqref="H17:L32">
    <cfRule type="containsErrors" dxfId="338" priority="2">
      <formula>ISERROR(H17)</formula>
    </cfRule>
  </conditionalFormatting>
  <hyperlinks>
    <hyperlink ref="B37" location="sprg238922" display="sprg238922" xr:uid="{00000000-0004-0000-0600-000000000000}"/>
    <hyperlink ref="J12:K12" location="'Übersicht Baustoffe'!A1" display="'Übersicht Baustoffe" xr:uid="{00000000-0004-0000-0600-000001000000}"/>
  </hyperlinks>
  <pageMargins left="0.7" right="0.7" top="0.75" bottom="0.75" header="0.3" footer="0.3"/>
  <pageSetup paperSize="256" scale="35"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72"/>
  <sheetViews>
    <sheetView zoomScaleNormal="100" workbookViewId="0">
      <selection activeCell="B18" sqref="B18"/>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14</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337" priority="13">
      <formula>ISERROR(G9)</formula>
    </cfRule>
  </conditionalFormatting>
  <conditionalFormatting sqref="H9">
    <cfRule type="containsErrors" dxfId="336" priority="12">
      <formula>ISERROR(H9)</formula>
    </cfRule>
  </conditionalFormatting>
  <conditionalFormatting sqref="H10">
    <cfRule type="containsErrors" dxfId="335" priority="10">
      <formula>ISERROR(H10)</formula>
    </cfRule>
  </conditionalFormatting>
  <conditionalFormatting sqref="G11">
    <cfRule type="containsErrors" dxfId="334" priority="11">
      <formula>ISERROR(G11)</formula>
    </cfRule>
  </conditionalFormatting>
  <conditionalFormatting sqref="G12">
    <cfRule type="containsErrors" dxfId="333" priority="9">
      <formula>ISERROR(G12)</formula>
    </cfRule>
  </conditionalFormatting>
  <conditionalFormatting sqref="D14">
    <cfRule type="containsErrors" dxfId="332" priority="8">
      <formula>ISERROR(D14)</formula>
    </cfRule>
  </conditionalFormatting>
  <conditionalFormatting sqref="D14">
    <cfRule type="containsErrors" dxfId="331" priority="7">
      <formula>ISERROR(D14)</formula>
    </cfRule>
  </conditionalFormatting>
  <conditionalFormatting sqref="G14">
    <cfRule type="containsErrors" dxfId="330" priority="6">
      <formula>ISERROR(G14)</formula>
    </cfRule>
  </conditionalFormatting>
  <conditionalFormatting sqref="G14">
    <cfRule type="containsErrors" dxfId="329" priority="5">
      <formula>ISERROR(G14)</formula>
    </cfRule>
  </conditionalFormatting>
  <conditionalFormatting sqref="C17:E32">
    <cfRule type="containsErrors" dxfId="328" priority="3">
      <formula>ISERROR(C17)</formula>
    </cfRule>
  </conditionalFormatting>
  <conditionalFormatting sqref="C17:E32">
    <cfRule type="containsErrors" dxfId="327" priority="4">
      <formula>ISERROR(C17)</formula>
    </cfRule>
  </conditionalFormatting>
  <conditionalFormatting sqref="H17:L32">
    <cfRule type="containsErrors" dxfId="326" priority="1">
      <formula>ISERROR(H17)</formula>
    </cfRule>
  </conditionalFormatting>
  <conditionalFormatting sqref="H17:L32">
    <cfRule type="containsErrors" dxfId="325" priority="2">
      <formula>ISERROR(H17)</formula>
    </cfRule>
  </conditionalFormatting>
  <hyperlinks>
    <hyperlink ref="B37" location="sprg238922" display="sprg238922" xr:uid="{00000000-0004-0000-0700-000000000000}"/>
    <hyperlink ref="J12:K12" location="'Übersicht Baustoffe'!A1" display="'Übersicht Baustoffe" xr:uid="{00000000-0004-0000-0700-000001000000}"/>
  </hyperlinks>
  <pageMargins left="0.7" right="0.7" top="0.75" bottom="0.75" header="0.3" footer="0.3"/>
  <pageSetup paperSize="256" scale="35"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72"/>
  <sheetViews>
    <sheetView zoomScaleNormal="100" workbookViewId="0">
      <selection activeCell="J12" sqref="J12:K12"/>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15</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324" priority="13">
      <formula>ISERROR(G9)</formula>
    </cfRule>
  </conditionalFormatting>
  <conditionalFormatting sqref="H9">
    <cfRule type="containsErrors" dxfId="323" priority="12">
      <formula>ISERROR(H9)</formula>
    </cfRule>
  </conditionalFormatting>
  <conditionalFormatting sqref="H10">
    <cfRule type="containsErrors" dxfId="322" priority="10">
      <formula>ISERROR(H10)</formula>
    </cfRule>
  </conditionalFormatting>
  <conditionalFormatting sqref="G11">
    <cfRule type="containsErrors" dxfId="321" priority="11">
      <formula>ISERROR(G11)</formula>
    </cfRule>
  </conditionalFormatting>
  <conditionalFormatting sqref="G12">
    <cfRule type="containsErrors" dxfId="320" priority="9">
      <formula>ISERROR(G12)</formula>
    </cfRule>
  </conditionalFormatting>
  <conditionalFormatting sqref="D14">
    <cfRule type="containsErrors" dxfId="319" priority="8">
      <formula>ISERROR(D14)</formula>
    </cfRule>
  </conditionalFormatting>
  <conditionalFormatting sqref="D14">
    <cfRule type="containsErrors" dxfId="318" priority="7">
      <formula>ISERROR(D14)</formula>
    </cfRule>
  </conditionalFormatting>
  <conditionalFormatting sqref="G14">
    <cfRule type="containsErrors" dxfId="317" priority="6">
      <formula>ISERROR(G14)</formula>
    </cfRule>
  </conditionalFormatting>
  <conditionalFormatting sqref="G14">
    <cfRule type="containsErrors" dxfId="316" priority="5">
      <formula>ISERROR(G14)</formula>
    </cfRule>
  </conditionalFormatting>
  <conditionalFormatting sqref="C17:E32">
    <cfRule type="containsErrors" dxfId="315" priority="3">
      <formula>ISERROR(C17)</formula>
    </cfRule>
  </conditionalFormatting>
  <conditionalFormatting sqref="C17:E32">
    <cfRule type="containsErrors" dxfId="314" priority="4">
      <formula>ISERROR(C17)</formula>
    </cfRule>
  </conditionalFormatting>
  <conditionalFormatting sqref="H17:L32">
    <cfRule type="containsErrors" dxfId="313" priority="1">
      <formula>ISERROR(H17)</formula>
    </cfRule>
  </conditionalFormatting>
  <conditionalFormatting sqref="H17:L32">
    <cfRule type="containsErrors" dxfId="312" priority="2">
      <formula>ISERROR(H17)</formula>
    </cfRule>
  </conditionalFormatting>
  <hyperlinks>
    <hyperlink ref="B37" location="sprg238922" display="sprg238922" xr:uid="{00000000-0004-0000-0800-000000000000}"/>
    <hyperlink ref="J12:K12" location="'Übersicht Baustoffe'!A1" display="'Übersicht Baustoffe" xr:uid="{00000000-0004-0000-0800-000001000000}"/>
  </hyperlinks>
  <pageMargins left="0.7" right="0.7" top="0.75" bottom="0.75" header="0.3" footer="0.3"/>
  <pageSetup paperSize="256" scale="35"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72"/>
  <sheetViews>
    <sheetView zoomScaleNormal="100" workbookViewId="0">
      <selection activeCell="B17" sqref="B17"/>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16</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311" priority="13">
      <formula>ISERROR(G9)</formula>
    </cfRule>
  </conditionalFormatting>
  <conditionalFormatting sqref="H9">
    <cfRule type="containsErrors" dxfId="310" priority="12">
      <formula>ISERROR(H9)</formula>
    </cfRule>
  </conditionalFormatting>
  <conditionalFormatting sqref="H10">
    <cfRule type="containsErrors" dxfId="309" priority="10">
      <formula>ISERROR(H10)</formula>
    </cfRule>
  </conditionalFormatting>
  <conditionalFormatting sqref="G11">
    <cfRule type="containsErrors" dxfId="308" priority="11">
      <formula>ISERROR(G11)</formula>
    </cfRule>
  </conditionalFormatting>
  <conditionalFormatting sqref="G12">
    <cfRule type="containsErrors" dxfId="307" priority="9">
      <formula>ISERROR(G12)</formula>
    </cfRule>
  </conditionalFormatting>
  <conditionalFormatting sqref="D14">
    <cfRule type="containsErrors" dxfId="306" priority="8">
      <formula>ISERROR(D14)</formula>
    </cfRule>
  </conditionalFormatting>
  <conditionalFormatting sqref="D14">
    <cfRule type="containsErrors" dxfId="305" priority="7">
      <formula>ISERROR(D14)</formula>
    </cfRule>
  </conditionalFormatting>
  <conditionalFormatting sqref="G14">
    <cfRule type="containsErrors" dxfId="304" priority="6">
      <formula>ISERROR(G14)</formula>
    </cfRule>
  </conditionalFormatting>
  <conditionalFormatting sqref="G14">
    <cfRule type="containsErrors" dxfId="303" priority="5">
      <formula>ISERROR(G14)</formula>
    </cfRule>
  </conditionalFormatting>
  <conditionalFormatting sqref="C17:E32">
    <cfRule type="containsErrors" dxfId="302" priority="3">
      <formula>ISERROR(C17)</formula>
    </cfRule>
  </conditionalFormatting>
  <conditionalFormatting sqref="C17:E32">
    <cfRule type="containsErrors" dxfId="301" priority="4">
      <formula>ISERROR(C17)</formula>
    </cfRule>
  </conditionalFormatting>
  <conditionalFormatting sqref="H17:L32">
    <cfRule type="containsErrors" dxfId="300" priority="1">
      <formula>ISERROR(H17)</formula>
    </cfRule>
  </conditionalFormatting>
  <conditionalFormatting sqref="H17:L32">
    <cfRule type="containsErrors" dxfId="299" priority="2">
      <formula>ISERROR(H17)</formula>
    </cfRule>
  </conditionalFormatting>
  <hyperlinks>
    <hyperlink ref="B37" location="sprg238922" display="sprg238922" xr:uid="{00000000-0004-0000-0900-000000000000}"/>
    <hyperlink ref="J12:K12" location="'Übersicht Baustoffe'!A1" display="'Übersicht Baustoffe" xr:uid="{00000000-0004-0000-0900-000001000000}"/>
  </hyperlinks>
  <pageMargins left="0.7" right="0.7" top="0.75" bottom="0.75" header="0.3" footer="0.3"/>
  <pageSetup paperSize="256" scale="35"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72"/>
  <sheetViews>
    <sheetView zoomScaleNormal="100" workbookViewId="0">
      <selection activeCell="J12" sqref="J12:K12"/>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17</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298" priority="13">
      <formula>ISERROR(G9)</formula>
    </cfRule>
  </conditionalFormatting>
  <conditionalFormatting sqref="H9">
    <cfRule type="containsErrors" dxfId="297" priority="12">
      <formula>ISERROR(H9)</formula>
    </cfRule>
  </conditionalFormatting>
  <conditionalFormatting sqref="H10">
    <cfRule type="containsErrors" dxfId="296" priority="10">
      <formula>ISERROR(H10)</formula>
    </cfRule>
  </conditionalFormatting>
  <conditionalFormatting sqref="G11">
    <cfRule type="containsErrors" dxfId="295" priority="11">
      <formula>ISERROR(G11)</formula>
    </cfRule>
  </conditionalFormatting>
  <conditionalFormatting sqref="G12">
    <cfRule type="containsErrors" dxfId="294" priority="9">
      <formula>ISERROR(G12)</formula>
    </cfRule>
  </conditionalFormatting>
  <conditionalFormatting sqref="D14">
    <cfRule type="containsErrors" dxfId="293" priority="8">
      <formula>ISERROR(D14)</formula>
    </cfRule>
  </conditionalFormatting>
  <conditionalFormatting sqref="D14">
    <cfRule type="containsErrors" dxfId="292" priority="7">
      <formula>ISERROR(D14)</formula>
    </cfRule>
  </conditionalFormatting>
  <conditionalFormatting sqref="G14">
    <cfRule type="containsErrors" dxfId="291" priority="6">
      <formula>ISERROR(G14)</formula>
    </cfRule>
  </conditionalFormatting>
  <conditionalFormatting sqref="G14">
    <cfRule type="containsErrors" dxfId="290" priority="5">
      <formula>ISERROR(G14)</formula>
    </cfRule>
  </conditionalFormatting>
  <conditionalFormatting sqref="C17:E32">
    <cfRule type="containsErrors" dxfId="289" priority="3">
      <formula>ISERROR(C17)</formula>
    </cfRule>
  </conditionalFormatting>
  <conditionalFormatting sqref="C17:E32">
    <cfRule type="containsErrors" dxfId="288" priority="4">
      <formula>ISERROR(C17)</formula>
    </cfRule>
  </conditionalFormatting>
  <conditionalFormatting sqref="H17:L32">
    <cfRule type="containsErrors" dxfId="287" priority="1">
      <formula>ISERROR(H17)</formula>
    </cfRule>
  </conditionalFormatting>
  <conditionalFormatting sqref="H17:L32">
    <cfRule type="containsErrors" dxfId="286" priority="2">
      <formula>ISERROR(H17)</formula>
    </cfRule>
  </conditionalFormatting>
  <hyperlinks>
    <hyperlink ref="B37" location="sprg238922" display="sprg238922" xr:uid="{00000000-0004-0000-0A00-000000000000}"/>
    <hyperlink ref="J12:K12" location="'Übersicht Baustoffe'!A1" display="'Übersicht Baustoffe" xr:uid="{00000000-0004-0000-0A00-000001000000}"/>
  </hyperlinks>
  <pageMargins left="0.7" right="0.7" top="0.75" bottom="0.75" header="0.3" footer="0.3"/>
  <pageSetup paperSize="256" scale="35"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72"/>
  <sheetViews>
    <sheetView zoomScaleNormal="100" workbookViewId="0">
      <selection activeCell="B18" sqref="B18"/>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18</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285" priority="13">
      <formula>ISERROR(G9)</formula>
    </cfRule>
  </conditionalFormatting>
  <conditionalFormatting sqref="H9">
    <cfRule type="containsErrors" dxfId="284" priority="12">
      <formula>ISERROR(H9)</formula>
    </cfRule>
  </conditionalFormatting>
  <conditionalFormatting sqref="H10">
    <cfRule type="containsErrors" dxfId="283" priority="10">
      <formula>ISERROR(H10)</formula>
    </cfRule>
  </conditionalFormatting>
  <conditionalFormatting sqref="G11">
    <cfRule type="containsErrors" dxfId="282" priority="11">
      <formula>ISERROR(G11)</formula>
    </cfRule>
  </conditionalFormatting>
  <conditionalFormatting sqref="G12">
    <cfRule type="containsErrors" dxfId="281" priority="9">
      <formula>ISERROR(G12)</formula>
    </cfRule>
  </conditionalFormatting>
  <conditionalFormatting sqref="D14">
    <cfRule type="containsErrors" dxfId="280" priority="8">
      <formula>ISERROR(D14)</formula>
    </cfRule>
  </conditionalFormatting>
  <conditionalFormatting sqref="D14">
    <cfRule type="containsErrors" dxfId="279" priority="7">
      <formula>ISERROR(D14)</formula>
    </cfRule>
  </conditionalFormatting>
  <conditionalFormatting sqref="G14">
    <cfRule type="containsErrors" dxfId="278" priority="6">
      <formula>ISERROR(G14)</formula>
    </cfRule>
  </conditionalFormatting>
  <conditionalFormatting sqref="G14">
    <cfRule type="containsErrors" dxfId="277" priority="5">
      <formula>ISERROR(G14)</formula>
    </cfRule>
  </conditionalFormatting>
  <conditionalFormatting sqref="C17:E32">
    <cfRule type="containsErrors" dxfId="276" priority="3">
      <formula>ISERROR(C17)</formula>
    </cfRule>
  </conditionalFormatting>
  <conditionalFormatting sqref="C17:E32">
    <cfRule type="containsErrors" dxfId="275" priority="4">
      <formula>ISERROR(C17)</formula>
    </cfRule>
  </conditionalFormatting>
  <conditionalFormatting sqref="H17:L32">
    <cfRule type="containsErrors" dxfId="274" priority="1">
      <formula>ISERROR(H17)</formula>
    </cfRule>
  </conditionalFormatting>
  <conditionalFormatting sqref="H17:L32">
    <cfRule type="containsErrors" dxfId="273" priority="2">
      <formula>ISERROR(H17)</formula>
    </cfRule>
  </conditionalFormatting>
  <hyperlinks>
    <hyperlink ref="B37" location="sprg238922" display="sprg238922" xr:uid="{00000000-0004-0000-0B00-000000000000}"/>
    <hyperlink ref="J12:K12" location="'Übersicht Baustoffe'!A1" display="'Übersicht Baustoffe" xr:uid="{00000000-0004-0000-0B00-000001000000}"/>
  </hyperlinks>
  <pageMargins left="0.7" right="0.7" top="0.75" bottom="0.75" header="0.3" footer="0.3"/>
  <pageSetup paperSize="256" scale="35"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72"/>
  <sheetViews>
    <sheetView zoomScaleNormal="100" workbookViewId="0">
      <selection activeCell="B18" sqref="B18"/>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19</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272" priority="13">
      <formula>ISERROR(G9)</formula>
    </cfRule>
  </conditionalFormatting>
  <conditionalFormatting sqref="H9">
    <cfRule type="containsErrors" dxfId="271" priority="12">
      <formula>ISERROR(H9)</formula>
    </cfRule>
  </conditionalFormatting>
  <conditionalFormatting sqref="H10">
    <cfRule type="containsErrors" dxfId="270" priority="10">
      <formula>ISERROR(H10)</formula>
    </cfRule>
  </conditionalFormatting>
  <conditionalFormatting sqref="G11">
    <cfRule type="containsErrors" dxfId="269" priority="11">
      <formula>ISERROR(G11)</formula>
    </cfRule>
  </conditionalFormatting>
  <conditionalFormatting sqref="G12">
    <cfRule type="containsErrors" dxfId="268" priority="9">
      <formula>ISERROR(G12)</formula>
    </cfRule>
  </conditionalFormatting>
  <conditionalFormatting sqref="D14">
    <cfRule type="containsErrors" dxfId="267" priority="8">
      <formula>ISERROR(D14)</formula>
    </cfRule>
  </conditionalFormatting>
  <conditionalFormatting sqref="D14">
    <cfRule type="containsErrors" dxfId="266" priority="7">
      <formula>ISERROR(D14)</formula>
    </cfRule>
  </conditionalFormatting>
  <conditionalFormatting sqref="G14">
    <cfRule type="containsErrors" dxfId="265" priority="6">
      <formula>ISERROR(G14)</formula>
    </cfRule>
  </conditionalFormatting>
  <conditionalFormatting sqref="G14">
    <cfRule type="containsErrors" dxfId="264" priority="5">
      <formula>ISERROR(G14)</formula>
    </cfRule>
  </conditionalFormatting>
  <conditionalFormatting sqref="C17:E32">
    <cfRule type="containsErrors" dxfId="263" priority="3">
      <formula>ISERROR(C17)</formula>
    </cfRule>
  </conditionalFormatting>
  <conditionalFormatting sqref="C17:E32">
    <cfRule type="containsErrors" dxfId="262" priority="4">
      <formula>ISERROR(C17)</formula>
    </cfRule>
  </conditionalFormatting>
  <conditionalFormatting sqref="H17:L32">
    <cfRule type="containsErrors" dxfId="261" priority="1">
      <formula>ISERROR(H17)</formula>
    </cfRule>
  </conditionalFormatting>
  <conditionalFormatting sqref="H17:L32">
    <cfRule type="containsErrors" dxfId="260" priority="2">
      <formula>ISERROR(H17)</formula>
    </cfRule>
  </conditionalFormatting>
  <hyperlinks>
    <hyperlink ref="B37" location="sprg238922" display="sprg238922" xr:uid="{00000000-0004-0000-0C00-000000000000}"/>
    <hyperlink ref="J12:K12" location="'Übersicht Baustoffe'!A1" display="'Übersicht Baustoffe" xr:uid="{00000000-0004-0000-0C00-000001000000}"/>
  </hyperlinks>
  <pageMargins left="0.7" right="0.7" top="0.75" bottom="0.75" header="0.3" footer="0.3"/>
  <pageSetup paperSize="256" scale="35"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72"/>
  <sheetViews>
    <sheetView zoomScaleNormal="100" workbookViewId="0">
      <selection activeCell="B18" sqref="B18"/>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20</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259" priority="13">
      <formula>ISERROR(G9)</formula>
    </cfRule>
  </conditionalFormatting>
  <conditionalFormatting sqref="H9">
    <cfRule type="containsErrors" dxfId="258" priority="12">
      <formula>ISERROR(H9)</formula>
    </cfRule>
  </conditionalFormatting>
  <conditionalFormatting sqref="H10">
    <cfRule type="containsErrors" dxfId="257" priority="10">
      <formula>ISERROR(H10)</formula>
    </cfRule>
  </conditionalFormatting>
  <conditionalFormatting sqref="G11">
    <cfRule type="containsErrors" dxfId="256" priority="11">
      <formula>ISERROR(G11)</formula>
    </cfRule>
  </conditionalFormatting>
  <conditionalFormatting sqref="G12">
    <cfRule type="containsErrors" dxfId="255" priority="9">
      <formula>ISERROR(G12)</formula>
    </cfRule>
  </conditionalFormatting>
  <conditionalFormatting sqref="D14">
    <cfRule type="containsErrors" dxfId="254" priority="8">
      <formula>ISERROR(D14)</formula>
    </cfRule>
  </conditionalFormatting>
  <conditionalFormatting sqref="D14">
    <cfRule type="containsErrors" dxfId="253" priority="7">
      <formula>ISERROR(D14)</formula>
    </cfRule>
  </conditionalFormatting>
  <conditionalFormatting sqref="G14">
    <cfRule type="containsErrors" dxfId="252" priority="6">
      <formula>ISERROR(G14)</formula>
    </cfRule>
  </conditionalFormatting>
  <conditionalFormatting sqref="G14">
    <cfRule type="containsErrors" dxfId="251" priority="5">
      <formula>ISERROR(G14)</formula>
    </cfRule>
  </conditionalFormatting>
  <conditionalFormatting sqref="C17:E32">
    <cfRule type="containsErrors" dxfId="250" priority="3">
      <formula>ISERROR(C17)</formula>
    </cfRule>
  </conditionalFormatting>
  <conditionalFormatting sqref="C17:E32">
    <cfRule type="containsErrors" dxfId="249" priority="4">
      <formula>ISERROR(C17)</formula>
    </cfRule>
  </conditionalFormatting>
  <conditionalFormatting sqref="H17:L32">
    <cfRule type="containsErrors" dxfId="248" priority="1">
      <formula>ISERROR(H17)</formula>
    </cfRule>
  </conditionalFormatting>
  <conditionalFormatting sqref="H17:L32">
    <cfRule type="containsErrors" dxfId="247" priority="2">
      <formula>ISERROR(H17)</formula>
    </cfRule>
  </conditionalFormatting>
  <hyperlinks>
    <hyperlink ref="B37" location="sprg238922" display="sprg238922" xr:uid="{00000000-0004-0000-0D00-000000000000}"/>
    <hyperlink ref="J12:K12" location="'Übersicht Baustoffe'!A1" display="'Übersicht Baustoffe" xr:uid="{00000000-0004-0000-0D00-000001000000}"/>
  </hyperlinks>
  <pageMargins left="0.7" right="0.7" top="0.75" bottom="0.75" header="0.3" footer="0.3"/>
  <pageSetup paperSize="256" scale="35"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72"/>
  <sheetViews>
    <sheetView zoomScaleNormal="100" workbookViewId="0">
      <selection activeCell="B18" sqref="B18"/>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21</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246" priority="13">
      <formula>ISERROR(G9)</formula>
    </cfRule>
  </conditionalFormatting>
  <conditionalFormatting sqref="H9">
    <cfRule type="containsErrors" dxfId="245" priority="12">
      <formula>ISERROR(H9)</formula>
    </cfRule>
  </conditionalFormatting>
  <conditionalFormatting sqref="H10">
    <cfRule type="containsErrors" dxfId="244" priority="10">
      <formula>ISERROR(H10)</formula>
    </cfRule>
  </conditionalFormatting>
  <conditionalFormatting sqref="G11">
    <cfRule type="containsErrors" dxfId="243" priority="11">
      <formula>ISERROR(G11)</formula>
    </cfRule>
  </conditionalFormatting>
  <conditionalFormatting sqref="G12">
    <cfRule type="containsErrors" dxfId="242" priority="9">
      <formula>ISERROR(G12)</formula>
    </cfRule>
  </conditionalFormatting>
  <conditionalFormatting sqref="D14">
    <cfRule type="containsErrors" dxfId="241" priority="8">
      <formula>ISERROR(D14)</formula>
    </cfRule>
  </conditionalFormatting>
  <conditionalFormatting sqref="D14">
    <cfRule type="containsErrors" dxfId="240" priority="7">
      <formula>ISERROR(D14)</formula>
    </cfRule>
  </conditionalFormatting>
  <conditionalFormatting sqref="G14">
    <cfRule type="containsErrors" dxfId="239" priority="6">
      <formula>ISERROR(G14)</formula>
    </cfRule>
  </conditionalFormatting>
  <conditionalFormatting sqref="G14">
    <cfRule type="containsErrors" dxfId="238" priority="5">
      <formula>ISERROR(G14)</formula>
    </cfRule>
  </conditionalFormatting>
  <conditionalFormatting sqref="C17:E32">
    <cfRule type="containsErrors" dxfId="237" priority="3">
      <formula>ISERROR(C17)</formula>
    </cfRule>
  </conditionalFormatting>
  <conditionalFormatting sqref="C17:E32">
    <cfRule type="containsErrors" dxfId="236" priority="4">
      <formula>ISERROR(C17)</formula>
    </cfRule>
  </conditionalFormatting>
  <conditionalFormatting sqref="H17:L32">
    <cfRule type="containsErrors" dxfId="235" priority="1">
      <formula>ISERROR(H17)</formula>
    </cfRule>
  </conditionalFormatting>
  <conditionalFormatting sqref="H17:L32">
    <cfRule type="containsErrors" dxfId="234" priority="2">
      <formula>ISERROR(H17)</formula>
    </cfRule>
  </conditionalFormatting>
  <hyperlinks>
    <hyperlink ref="B37" location="sprg238922" display="sprg238922" xr:uid="{00000000-0004-0000-0E00-000000000000}"/>
    <hyperlink ref="J12:K12" location="'Übersicht Baustoffe'!A1" display="'Übersicht Baustoffe" xr:uid="{00000000-0004-0000-0E00-000001000000}"/>
  </hyperlinks>
  <pageMargins left="0.7" right="0.7" top="0.75" bottom="0.75" header="0.3" footer="0.3"/>
  <pageSetup paperSize="256" scale="35"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72"/>
  <sheetViews>
    <sheetView zoomScaleNormal="100" workbookViewId="0">
      <selection activeCell="B18" sqref="B18"/>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22</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233" priority="13">
      <formula>ISERROR(G9)</formula>
    </cfRule>
  </conditionalFormatting>
  <conditionalFormatting sqref="H9">
    <cfRule type="containsErrors" dxfId="232" priority="12">
      <formula>ISERROR(H9)</formula>
    </cfRule>
  </conditionalFormatting>
  <conditionalFormatting sqref="H10">
    <cfRule type="containsErrors" dxfId="231" priority="10">
      <formula>ISERROR(H10)</formula>
    </cfRule>
  </conditionalFormatting>
  <conditionalFormatting sqref="G11">
    <cfRule type="containsErrors" dxfId="230" priority="11">
      <formula>ISERROR(G11)</formula>
    </cfRule>
  </conditionalFormatting>
  <conditionalFormatting sqref="G12">
    <cfRule type="containsErrors" dxfId="229" priority="9">
      <formula>ISERROR(G12)</formula>
    </cfRule>
  </conditionalFormatting>
  <conditionalFormatting sqref="D14">
    <cfRule type="containsErrors" dxfId="228" priority="8">
      <formula>ISERROR(D14)</formula>
    </cfRule>
  </conditionalFormatting>
  <conditionalFormatting sqref="D14">
    <cfRule type="containsErrors" dxfId="227" priority="7">
      <formula>ISERROR(D14)</formula>
    </cfRule>
  </conditionalFormatting>
  <conditionalFormatting sqref="G14">
    <cfRule type="containsErrors" dxfId="226" priority="6">
      <formula>ISERROR(G14)</formula>
    </cfRule>
  </conditionalFormatting>
  <conditionalFormatting sqref="G14">
    <cfRule type="containsErrors" dxfId="225" priority="5">
      <formula>ISERROR(G14)</formula>
    </cfRule>
  </conditionalFormatting>
  <conditionalFormatting sqref="C17:E32">
    <cfRule type="containsErrors" dxfId="224" priority="3">
      <formula>ISERROR(C17)</formula>
    </cfRule>
  </conditionalFormatting>
  <conditionalFormatting sqref="C17:E32">
    <cfRule type="containsErrors" dxfId="223" priority="4">
      <formula>ISERROR(C17)</formula>
    </cfRule>
  </conditionalFormatting>
  <conditionalFormatting sqref="H17:L32">
    <cfRule type="containsErrors" dxfId="222" priority="1">
      <formula>ISERROR(H17)</formula>
    </cfRule>
  </conditionalFormatting>
  <conditionalFormatting sqref="H17:L32">
    <cfRule type="containsErrors" dxfId="221" priority="2">
      <formula>ISERROR(H17)</formula>
    </cfRule>
  </conditionalFormatting>
  <hyperlinks>
    <hyperlink ref="B37" location="sprg238922" display="sprg238922" xr:uid="{00000000-0004-0000-0F00-000000000000}"/>
    <hyperlink ref="J12:K12" location="'Übersicht Baustoffe'!A1" display="'Übersicht Baustoffe" xr:uid="{00000000-0004-0000-0F00-000001000000}"/>
  </hyperlinks>
  <pageMargins left="0.7" right="0.7" top="0.75" bottom="0.75" header="0.3" footer="0.3"/>
  <pageSetup paperSize="256" scale="35" orientation="portrait" horizontalDpi="30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72"/>
  <sheetViews>
    <sheetView zoomScaleNormal="100" workbookViewId="0">
      <selection activeCell="B18" sqref="B18"/>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23</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220" priority="13">
      <formula>ISERROR(G9)</formula>
    </cfRule>
  </conditionalFormatting>
  <conditionalFormatting sqref="H9">
    <cfRule type="containsErrors" dxfId="219" priority="12">
      <formula>ISERROR(H9)</formula>
    </cfRule>
  </conditionalFormatting>
  <conditionalFormatting sqref="H10">
    <cfRule type="containsErrors" dxfId="218" priority="10">
      <formula>ISERROR(H10)</formula>
    </cfRule>
  </conditionalFormatting>
  <conditionalFormatting sqref="G11">
    <cfRule type="containsErrors" dxfId="217" priority="11">
      <formula>ISERROR(G11)</formula>
    </cfRule>
  </conditionalFormatting>
  <conditionalFormatting sqref="G12">
    <cfRule type="containsErrors" dxfId="216" priority="9">
      <formula>ISERROR(G12)</formula>
    </cfRule>
  </conditionalFormatting>
  <conditionalFormatting sqref="D14">
    <cfRule type="containsErrors" dxfId="215" priority="8">
      <formula>ISERROR(D14)</formula>
    </cfRule>
  </conditionalFormatting>
  <conditionalFormatting sqref="D14">
    <cfRule type="containsErrors" dxfId="214" priority="7">
      <formula>ISERROR(D14)</formula>
    </cfRule>
  </conditionalFormatting>
  <conditionalFormatting sqref="G14">
    <cfRule type="containsErrors" dxfId="213" priority="6">
      <formula>ISERROR(G14)</formula>
    </cfRule>
  </conditionalFormatting>
  <conditionalFormatting sqref="G14">
    <cfRule type="containsErrors" dxfId="212" priority="5">
      <formula>ISERROR(G14)</formula>
    </cfRule>
  </conditionalFormatting>
  <conditionalFormatting sqref="C17:E32">
    <cfRule type="containsErrors" dxfId="211" priority="3">
      <formula>ISERROR(C17)</formula>
    </cfRule>
  </conditionalFormatting>
  <conditionalFormatting sqref="C17:E32">
    <cfRule type="containsErrors" dxfId="210" priority="4">
      <formula>ISERROR(C17)</formula>
    </cfRule>
  </conditionalFormatting>
  <conditionalFormatting sqref="H17:L32">
    <cfRule type="containsErrors" dxfId="209" priority="1">
      <formula>ISERROR(H17)</formula>
    </cfRule>
  </conditionalFormatting>
  <conditionalFormatting sqref="H17:L32">
    <cfRule type="containsErrors" dxfId="208" priority="2">
      <formula>ISERROR(H17)</formula>
    </cfRule>
  </conditionalFormatting>
  <hyperlinks>
    <hyperlink ref="B37" location="sprg238922" display="sprg238922" xr:uid="{00000000-0004-0000-1000-000000000000}"/>
    <hyperlink ref="J12:K12" location="'Übersicht Baustoffe'!A1" display="'Übersicht Baustoffe" xr:uid="{00000000-0004-0000-1000-000001000000}"/>
  </hyperlinks>
  <pageMargins left="0.7" right="0.7" top="0.75" bottom="0.75" header="0.3" footer="0.3"/>
  <pageSetup paperSize="256" scale="35" orientation="portrait" horizontalDpi="30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72"/>
  <sheetViews>
    <sheetView zoomScaleNormal="100" workbookViewId="0">
      <selection activeCell="B18" sqref="B18"/>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24</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207" priority="13">
      <formula>ISERROR(G9)</formula>
    </cfRule>
  </conditionalFormatting>
  <conditionalFormatting sqref="H9">
    <cfRule type="containsErrors" dxfId="206" priority="12">
      <formula>ISERROR(H9)</formula>
    </cfRule>
  </conditionalFormatting>
  <conditionalFormatting sqref="H10">
    <cfRule type="containsErrors" dxfId="205" priority="10">
      <formula>ISERROR(H10)</formula>
    </cfRule>
  </conditionalFormatting>
  <conditionalFormatting sqref="G11">
    <cfRule type="containsErrors" dxfId="204" priority="11">
      <formula>ISERROR(G11)</formula>
    </cfRule>
  </conditionalFormatting>
  <conditionalFormatting sqref="G12">
    <cfRule type="containsErrors" dxfId="203" priority="9">
      <formula>ISERROR(G12)</formula>
    </cfRule>
  </conditionalFormatting>
  <conditionalFormatting sqref="D14">
    <cfRule type="containsErrors" dxfId="202" priority="8">
      <formula>ISERROR(D14)</formula>
    </cfRule>
  </conditionalFormatting>
  <conditionalFormatting sqref="D14">
    <cfRule type="containsErrors" dxfId="201" priority="7">
      <formula>ISERROR(D14)</formula>
    </cfRule>
  </conditionalFormatting>
  <conditionalFormatting sqref="G14">
    <cfRule type="containsErrors" dxfId="200" priority="6">
      <formula>ISERROR(G14)</formula>
    </cfRule>
  </conditionalFormatting>
  <conditionalFormatting sqref="G14">
    <cfRule type="containsErrors" dxfId="199" priority="5">
      <formula>ISERROR(G14)</formula>
    </cfRule>
  </conditionalFormatting>
  <conditionalFormatting sqref="C17:E32">
    <cfRule type="containsErrors" dxfId="198" priority="3">
      <formula>ISERROR(C17)</formula>
    </cfRule>
  </conditionalFormatting>
  <conditionalFormatting sqref="C17:E32">
    <cfRule type="containsErrors" dxfId="197" priority="4">
      <formula>ISERROR(C17)</formula>
    </cfRule>
  </conditionalFormatting>
  <conditionalFormatting sqref="H17:L32">
    <cfRule type="containsErrors" dxfId="196" priority="1">
      <formula>ISERROR(H17)</formula>
    </cfRule>
  </conditionalFormatting>
  <conditionalFormatting sqref="H17:L32">
    <cfRule type="containsErrors" dxfId="195" priority="2">
      <formula>ISERROR(H17)</formula>
    </cfRule>
  </conditionalFormatting>
  <hyperlinks>
    <hyperlink ref="B37" location="sprg238922" display="sprg238922" xr:uid="{00000000-0004-0000-1100-000000000000}"/>
    <hyperlink ref="J12:K12" location="'Übersicht Baustoffe'!A1" display="'Übersicht Baustoffe" xr:uid="{00000000-0004-0000-1100-000001000000}"/>
  </hyperlinks>
  <pageMargins left="0.7" right="0.7" top="0.75" bottom="0.75" header="0.3" footer="0.3"/>
  <pageSetup paperSize="256" scale="35" orientation="portrait" horizontalDpi="30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72"/>
  <sheetViews>
    <sheetView zoomScaleNormal="100" workbookViewId="0">
      <selection activeCell="B18" sqref="B18"/>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25</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194" priority="13">
      <formula>ISERROR(G9)</formula>
    </cfRule>
  </conditionalFormatting>
  <conditionalFormatting sqref="H9">
    <cfRule type="containsErrors" dxfId="193" priority="12">
      <formula>ISERROR(H9)</formula>
    </cfRule>
  </conditionalFormatting>
  <conditionalFormatting sqref="H10">
    <cfRule type="containsErrors" dxfId="192" priority="10">
      <formula>ISERROR(H10)</formula>
    </cfRule>
  </conditionalFormatting>
  <conditionalFormatting sqref="G11">
    <cfRule type="containsErrors" dxfId="191" priority="11">
      <formula>ISERROR(G11)</formula>
    </cfRule>
  </conditionalFormatting>
  <conditionalFormatting sqref="G12">
    <cfRule type="containsErrors" dxfId="190" priority="9">
      <formula>ISERROR(G12)</formula>
    </cfRule>
  </conditionalFormatting>
  <conditionalFormatting sqref="D14">
    <cfRule type="containsErrors" dxfId="189" priority="8">
      <formula>ISERROR(D14)</formula>
    </cfRule>
  </conditionalFormatting>
  <conditionalFormatting sqref="D14">
    <cfRule type="containsErrors" dxfId="188" priority="7">
      <formula>ISERROR(D14)</formula>
    </cfRule>
  </conditionalFormatting>
  <conditionalFormatting sqref="G14">
    <cfRule type="containsErrors" dxfId="187" priority="6">
      <formula>ISERROR(G14)</formula>
    </cfRule>
  </conditionalFormatting>
  <conditionalFormatting sqref="G14">
    <cfRule type="containsErrors" dxfId="186" priority="5">
      <formula>ISERROR(G14)</formula>
    </cfRule>
  </conditionalFormatting>
  <conditionalFormatting sqref="C17:E32">
    <cfRule type="containsErrors" dxfId="185" priority="3">
      <formula>ISERROR(C17)</formula>
    </cfRule>
  </conditionalFormatting>
  <conditionalFormatting sqref="C17:E32">
    <cfRule type="containsErrors" dxfId="184" priority="4">
      <formula>ISERROR(C17)</formula>
    </cfRule>
  </conditionalFormatting>
  <conditionalFormatting sqref="H17:L32">
    <cfRule type="containsErrors" dxfId="183" priority="1">
      <formula>ISERROR(H17)</formula>
    </cfRule>
  </conditionalFormatting>
  <conditionalFormatting sqref="H17:L32">
    <cfRule type="containsErrors" dxfId="182" priority="2">
      <formula>ISERROR(H17)</formula>
    </cfRule>
  </conditionalFormatting>
  <hyperlinks>
    <hyperlink ref="B37" location="sprg238922" display="sprg238922" xr:uid="{00000000-0004-0000-1200-000000000000}"/>
    <hyperlink ref="J12:K12" location="'Übersicht Baustoffe'!A1" display="'Übersicht Baustoffe" xr:uid="{00000000-0004-0000-1200-000001000000}"/>
  </hyperlinks>
  <pageMargins left="0.7" right="0.7" top="0.75" bottom="0.75" header="0.3" footer="0.3"/>
  <pageSetup paperSize="256" scale="35" orientation="portrait" horizontalDpi="30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72"/>
  <sheetViews>
    <sheetView zoomScaleNormal="100" workbookViewId="0">
      <selection activeCell="B18" sqref="B18"/>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26</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181" priority="13">
      <formula>ISERROR(G9)</formula>
    </cfRule>
  </conditionalFormatting>
  <conditionalFormatting sqref="H9">
    <cfRule type="containsErrors" dxfId="180" priority="12">
      <formula>ISERROR(H9)</formula>
    </cfRule>
  </conditionalFormatting>
  <conditionalFormatting sqref="H10">
    <cfRule type="containsErrors" dxfId="179" priority="10">
      <formula>ISERROR(H10)</formula>
    </cfRule>
  </conditionalFormatting>
  <conditionalFormatting sqref="G11">
    <cfRule type="containsErrors" dxfId="178" priority="11">
      <formula>ISERROR(G11)</formula>
    </cfRule>
  </conditionalFormatting>
  <conditionalFormatting sqref="G12">
    <cfRule type="containsErrors" dxfId="177" priority="9">
      <formula>ISERROR(G12)</formula>
    </cfRule>
  </conditionalFormatting>
  <conditionalFormatting sqref="D14">
    <cfRule type="containsErrors" dxfId="176" priority="8">
      <formula>ISERROR(D14)</formula>
    </cfRule>
  </conditionalFormatting>
  <conditionalFormatting sqref="D14">
    <cfRule type="containsErrors" dxfId="175" priority="7">
      <formula>ISERROR(D14)</formula>
    </cfRule>
  </conditionalFormatting>
  <conditionalFormatting sqref="G14">
    <cfRule type="containsErrors" dxfId="174" priority="6">
      <formula>ISERROR(G14)</formula>
    </cfRule>
  </conditionalFormatting>
  <conditionalFormatting sqref="G14">
    <cfRule type="containsErrors" dxfId="173" priority="5">
      <formula>ISERROR(G14)</formula>
    </cfRule>
  </conditionalFormatting>
  <conditionalFormatting sqref="C17:E32">
    <cfRule type="containsErrors" dxfId="172" priority="3">
      <formula>ISERROR(C17)</formula>
    </cfRule>
  </conditionalFormatting>
  <conditionalFormatting sqref="C17:E32">
    <cfRule type="containsErrors" dxfId="171" priority="4">
      <formula>ISERROR(C17)</formula>
    </cfRule>
  </conditionalFormatting>
  <conditionalFormatting sqref="H17:L32">
    <cfRule type="containsErrors" dxfId="170" priority="1">
      <formula>ISERROR(H17)</formula>
    </cfRule>
  </conditionalFormatting>
  <conditionalFormatting sqref="H17:L32">
    <cfRule type="containsErrors" dxfId="169" priority="2">
      <formula>ISERROR(H17)</formula>
    </cfRule>
  </conditionalFormatting>
  <hyperlinks>
    <hyperlink ref="B37" location="sprg238922" display="sprg238922" xr:uid="{00000000-0004-0000-1300-000000000000}"/>
    <hyperlink ref="J12:K12" location="'Übersicht Baustoffe'!A1" display="'Übersicht Baustoffe" xr:uid="{00000000-0004-0000-1300-000001000000}"/>
  </hyperlinks>
  <pageMargins left="0.7" right="0.7" top="0.75" bottom="0.75" header="0.3" footer="0.3"/>
  <pageSetup paperSize="256" scale="35" orientation="portrait" horizontalDpi="30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72"/>
  <sheetViews>
    <sheetView zoomScaleNormal="100" workbookViewId="0">
      <selection activeCell="B18" sqref="B18"/>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27</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168" priority="13">
      <formula>ISERROR(G9)</formula>
    </cfRule>
  </conditionalFormatting>
  <conditionalFormatting sqref="H9">
    <cfRule type="containsErrors" dxfId="167" priority="12">
      <formula>ISERROR(H9)</formula>
    </cfRule>
  </conditionalFormatting>
  <conditionalFormatting sqref="H10">
    <cfRule type="containsErrors" dxfId="166" priority="10">
      <formula>ISERROR(H10)</formula>
    </cfRule>
  </conditionalFormatting>
  <conditionalFormatting sqref="G11">
    <cfRule type="containsErrors" dxfId="165" priority="11">
      <formula>ISERROR(G11)</formula>
    </cfRule>
  </conditionalFormatting>
  <conditionalFormatting sqref="G12">
    <cfRule type="containsErrors" dxfId="164" priority="9">
      <formula>ISERROR(G12)</formula>
    </cfRule>
  </conditionalFormatting>
  <conditionalFormatting sqref="D14">
    <cfRule type="containsErrors" dxfId="163" priority="8">
      <formula>ISERROR(D14)</formula>
    </cfRule>
  </conditionalFormatting>
  <conditionalFormatting sqref="D14">
    <cfRule type="containsErrors" dxfId="162" priority="7">
      <formula>ISERROR(D14)</formula>
    </cfRule>
  </conditionalFormatting>
  <conditionalFormatting sqref="G14">
    <cfRule type="containsErrors" dxfId="161" priority="6">
      <formula>ISERROR(G14)</formula>
    </cfRule>
  </conditionalFormatting>
  <conditionalFormatting sqref="G14">
    <cfRule type="containsErrors" dxfId="160" priority="5">
      <formula>ISERROR(G14)</formula>
    </cfRule>
  </conditionalFormatting>
  <conditionalFormatting sqref="C17:E32">
    <cfRule type="containsErrors" dxfId="159" priority="3">
      <formula>ISERROR(C17)</formula>
    </cfRule>
  </conditionalFormatting>
  <conditionalFormatting sqref="C17:E32">
    <cfRule type="containsErrors" dxfId="158" priority="4">
      <formula>ISERROR(C17)</formula>
    </cfRule>
  </conditionalFormatting>
  <conditionalFormatting sqref="H17:L32">
    <cfRule type="containsErrors" dxfId="157" priority="1">
      <formula>ISERROR(H17)</formula>
    </cfRule>
  </conditionalFormatting>
  <conditionalFormatting sqref="H17:L32">
    <cfRule type="containsErrors" dxfId="156" priority="2">
      <formula>ISERROR(H17)</formula>
    </cfRule>
  </conditionalFormatting>
  <hyperlinks>
    <hyperlink ref="B37" location="sprg238922" display="sprg238922" xr:uid="{00000000-0004-0000-1400-000000000000}"/>
    <hyperlink ref="J12:K12" location="'Übersicht Baustoffe'!A1" display="'Übersicht Baustoffe" xr:uid="{00000000-0004-0000-1400-000001000000}"/>
  </hyperlinks>
  <pageMargins left="0.7" right="0.7" top="0.75" bottom="0.75" header="0.3" footer="0.3"/>
  <pageSetup paperSize="256" scale="35" orientation="portrait" horizontalDpi="30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72"/>
  <sheetViews>
    <sheetView zoomScaleNormal="100" workbookViewId="0">
      <selection activeCell="B18" sqref="B18"/>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28</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155" priority="13">
      <formula>ISERROR(G9)</formula>
    </cfRule>
  </conditionalFormatting>
  <conditionalFormatting sqref="H9">
    <cfRule type="containsErrors" dxfId="154" priority="12">
      <formula>ISERROR(H9)</formula>
    </cfRule>
  </conditionalFormatting>
  <conditionalFormatting sqref="H10">
    <cfRule type="containsErrors" dxfId="153" priority="10">
      <formula>ISERROR(H10)</formula>
    </cfRule>
  </conditionalFormatting>
  <conditionalFormatting sqref="G11">
    <cfRule type="containsErrors" dxfId="152" priority="11">
      <formula>ISERROR(G11)</formula>
    </cfRule>
  </conditionalFormatting>
  <conditionalFormatting sqref="G12">
    <cfRule type="containsErrors" dxfId="151" priority="9">
      <formula>ISERROR(G12)</formula>
    </cfRule>
  </conditionalFormatting>
  <conditionalFormatting sqref="D14">
    <cfRule type="containsErrors" dxfId="150" priority="8">
      <formula>ISERROR(D14)</formula>
    </cfRule>
  </conditionalFormatting>
  <conditionalFormatting sqref="D14">
    <cfRule type="containsErrors" dxfId="149" priority="7">
      <formula>ISERROR(D14)</formula>
    </cfRule>
  </conditionalFormatting>
  <conditionalFormatting sqref="G14">
    <cfRule type="containsErrors" dxfId="148" priority="6">
      <formula>ISERROR(G14)</formula>
    </cfRule>
  </conditionalFormatting>
  <conditionalFormatting sqref="G14">
    <cfRule type="containsErrors" dxfId="147" priority="5">
      <formula>ISERROR(G14)</formula>
    </cfRule>
  </conditionalFormatting>
  <conditionalFormatting sqref="C17:E32">
    <cfRule type="containsErrors" dxfId="146" priority="3">
      <formula>ISERROR(C17)</formula>
    </cfRule>
  </conditionalFormatting>
  <conditionalFormatting sqref="C17:E32">
    <cfRule type="containsErrors" dxfId="145" priority="4">
      <formula>ISERROR(C17)</formula>
    </cfRule>
  </conditionalFormatting>
  <conditionalFormatting sqref="H17:L32">
    <cfRule type="containsErrors" dxfId="144" priority="1">
      <formula>ISERROR(H17)</formula>
    </cfRule>
  </conditionalFormatting>
  <conditionalFormatting sqref="H17:L32">
    <cfRule type="containsErrors" dxfId="143" priority="2">
      <formula>ISERROR(H17)</formula>
    </cfRule>
  </conditionalFormatting>
  <hyperlinks>
    <hyperlink ref="B37" location="sprg238922" display="sprg238922" xr:uid="{00000000-0004-0000-1500-000000000000}"/>
    <hyperlink ref="J12:K12" location="'Übersicht Baustoffe'!A1" display="'Übersicht Baustoffe" xr:uid="{00000000-0004-0000-1500-000001000000}"/>
  </hyperlinks>
  <pageMargins left="0.7" right="0.7" top="0.75" bottom="0.75" header="0.3" footer="0.3"/>
  <pageSetup paperSize="256" scale="35" orientation="portrait" horizontalDpi="30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72"/>
  <sheetViews>
    <sheetView zoomScaleNormal="100" workbookViewId="0">
      <selection activeCell="J12" sqref="J12:K12"/>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29</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142" priority="13">
      <formula>ISERROR(G9)</formula>
    </cfRule>
  </conditionalFormatting>
  <conditionalFormatting sqref="H9">
    <cfRule type="containsErrors" dxfId="141" priority="12">
      <formula>ISERROR(H9)</formula>
    </cfRule>
  </conditionalFormatting>
  <conditionalFormatting sqref="H10">
    <cfRule type="containsErrors" dxfId="140" priority="10">
      <formula>ISERROR(H10)</formula>
    </cfRule>
  </conditionalFormatting>
  <conditionalFormatting sqref="G11">
    <cfRule type="containsErrors" dxfId="139" priority="11">
      <formula>ISERROR(G11)</formula>
    </cfRule>
  </conditionalFormatting>
  <conditionalFormatting sqref="G12">
    <cfRule type="containsErrors" dxfId="138" priority="9">
      <formula>ISERROR(G12)</formula>
    </cfRule>
  </conditionalFormatting>
  <conditionalFormatting sqref="D14">
    <cfRule type="containsErrors" dxfId="137" priority="8">
      <formula>ISERROR(D14)</formula>
    </cfRule>
  </conditionalFormatting>
  <conditionalFormatting sqref="D14">
    <cfRule type="containsErrors" dxfId="136" priority="7">
      <formula>ISERROR(D14)</formula>
    </cfRule>
  </conditionalFormatting>
  <conditionalFormatting sqref="G14">
    <cfRule type="containsErrors" dxfId="135" priority="6">
      <formula>ISERROR(G14)</formula>
    </cfRule>
  </conditionalFormatting>
  <conditionalFormatting sqref="G14">
    <cfRule type="containsErrors" dxfId="134" priority="5">
      <formula>ISERROR(G14)</formula>
    </cfRule>
  </conditionalFormatting>
  <conditionalFormatting sqref="C17:E32">
    <cfRule type="containsErrors" dxfId="133" priority="3">
      <formula>ISERROR(C17)</formula>
    </cfRule>
  </conditionalFormatting>
  <conditionalFormatting sqref="C17:E32">
    <cfRule type="containsErrors" dxfId="132" priority="4">
      <formula>ISERROR(C17)</formula>
    </cfRule>
  </conditionalFormatting>
  <conditionalFormatting sqref="H17:L32">
    <cfRule type="containsErrors" dxfId="131" priority="1">
      <formula>ISERROR(H17)</formula>
    </cfRule>
  </conditionalFormatting>
  <conditionalFormatting sqref="H17:L32">
    <cfRule type="containsErrors" dxfId="130" priority="2">
      <formula>ISERROR(H17)</formula>
    </cfRule>
  </conditionalFormatting>
  <hyperlinks>
    <hyperlink ref="B37" location="sprg238922" display="sprg238922" xr:uid="{00000000-0004-0000-1600-000000000000}"/>
    <hyperlink ref="J12:K12" location="'Übersicht Baustoffe'!A1" display="'Übersicht Baustoffe" xr:uid="{00000000-0004-0000-1600-000001000000}"/>
  </hyperlinks>
  <pageMargins left="0.7" right="0.7" top="0.75" bottom="0.75" header="0.3" footer="0.3"/>
  <pageSetup paperSize="256" scale="35" orientation="portrait" horizontalDpi="30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72"/>
  <sheetViews>
    <sheetView zoomScaleNormal="100" workbookViewId="0"/>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30</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129" priority="13">
      <formula>ISERROR(G9)</formula>
    </cfRule>
  </conditionalFormatting>
  <conditionalFormatting sqref="H9">
    <cfRule type="containsErrors" dxfId="128" priority="12">
      <formula>ISERROR(H9)</formula>
    </cfRule>
  </conditionalFormatting>
  <conditionalFormatting sqref="H10">
    <cfRule type="containsErrors" dxfId="127" priority="10">
      <formula>ISERROR(H10)</formula>
    </cfRule>
  </conditionalFormatting>
  <conditionalFormatting sqref="G11">
    <cfRule type="containsErrors" dxfId="126" priority="11">
      <formula>ISERROR(G11)</formula>
    </cfRule>
  </conditionalFormatting>
  <conditionalFormatting sqref="G12">
    <cfRule type="containsErrors" dxfId="125" priority="9">
      <formula>ISERROR(G12)</formula>
    </cfRule>
  </conditionalFormatting>
  <conditionalFormatting sqref="D14">
    <cfRule type="containsErrors" dxfId="124" priority="8">
      <formula>ISERROR(D14)</formula>
    </cfRule>
  </conditionalFormatting>
  <conditionalFormatting sqref="D14">
    <cfRule type="containsErrors" dxfId="123" priority="7">
      <formula>ISERROR(D14)</formula>
    </cfRule>
  </conditionalFormatting>
  <conditionalFormatting sqref="G14">
    <cfRule type="containsErrors" dxfId="122" priority="6">
      <formula>ISERROR(G14)</formula>
    </cfRule>
  </conditionalFormatting>
  <conditionalFormatting sqref="G14">
    <cfRule type="containsErrors" dxfId="121" priority="5">
      <formula>ISERROR(G14)</formula>
    </cfRule>
  </conditionalFormatting>
  <conditionalFormatting sqref="C17:E32">
    <cfRule type="containsErrors" dxfId="120" priority="3">
      <formula>ISERROR(C17)</formula>
    </cfRule>
  </conditionalFormatting>
  <conditionalFormatting sqref="C17:E32">
    <cfRule type="containsErrors" dxfId="119" priority="4">
      <formula>ISERROR(C17)</formula>
    </cfRule>
  </conditionalFormatting>
  <conditionalFormatting sqref="H17:L32">
    <cfRule type="containsErrors" dxfId="118" priority="1">
      <formula>ISERROR(H17)</formula>
    </cfRule>
  </conditionalFormatting>
  <conditionalFormatting sqref="H17:L32">
    <cfRule type="containsErrors" dxfId="117" priority="2">
      <formula>ISERROR(H17)</formula>
    </cfRule>
  </conditionalFormatting>
  <hyperlinks>
    <hyperlink ref="B37" location="sprg238922" display="sprg238922" xr:uid="{00000000-0004-0000-1700-000000000000}"/>
    <hyperlink ref="J12:K12" location="'Übersicht Baustoffe'!A1" display="'Übersicht Baustoffe" xr:uid="{00000000-0004-0000-1700-000001000000}"/>
  </hyperlinks>
  <pageMargins left="0.7" right="0.7" top="0.75" bottom="0.75" header="0.3" footer="0.3"/>
  <pageSetup paperSize="256" scale="35" orientation="portrait" horizontalDpi="30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72"/>
  <sheetViews>
    <sheetView topLeftCell="A7" zoomScaleNormal="100" workbookViewId="0">
      <selection activeCell="B20" sqref="B20 G10"/>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31</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116" priority="13">
      <formula>ISERROR(G9)</formula>
    </cfRule>
  </conditionalFormatting>
  <conditionalFormatting sqref="H9">
    <cfRule type="containsErrors" dxfId="115" priority="12">
      <formula>ISERROR(H9)</formula>
    </cfRule>
  </conditionalFormatting>
  <conditionalFormatting sqref="H10">
    <cfRule type="containsErrors" dxfId="114" priority="10">
      <formula>ISERROR(H10)</formula>
    </cfRule>
  </conditionalFormatting>
  <conditionalFormatting sqref="G11">
    <cfRule type="containsErrors" dxfId="113" priority="11">
      <formula>ISERROR(G11)</formula>
    </cfRule>
  </conditionalFormatting>
  <conditionalFormatting sqref="G12">
    <cfRule type="containsErrors" dxfId="112" priority="9">
      <formula>ISERROR(G12)</formula>
    </cfRule>
  </conditionalFormatting>
  <conditionalFormatting sqref="D14">
    <cfRule type="containsErrors" dxfId="111" priority="8">
      <formula>ISERROR(D14)</formula>
    </cfRule>
  </conditionalFormatting>
  <conditionalFormatting sqref="D14">
    <cfRule type="containsErrors" dxfId="110" priority="7">
      <formula>ISERROR(D14)</formula>
    </cfRule>
  </conditionalFormatting>
  <conditionalFormatting sqref="G14">
    <cfRule type="containsErrors" dxfId="109" priority="6">
      <formula>ISERROR(G14)</formula>
    </cfRule>
  </conditionalFormatting>
  <conditionalFormatting sqref="G14">
    <cfRule type="containsErrors" dxfId="108" priority="5">
      <formula>ISERROR(G14)</formula>
    </cfRule>
  </conditionalFormatting>
  <conditionalFormatting sqref="C17:E32">
    <cfRule type="containsErrors" dxfId="107" priority="3">
      <formula>ISERROR(C17)</formula>
    </cfRule>
  </conditionalFormatting>
  <conditionalFormatting sqref="C17:E32">
    <cfRule type="containsErrors" dxfId="106" priority="4">
      <formula>ISERROR(C17)</formula>
    </cfRule>
  </conditionalFormatting>
  <conditionalFormatting sqref="H17:L32">
    <cfRule type="containsErrors" dxfId="105" priority="1">
      <formula>ISERROR(H17)</formula>
    </cfRule>
  </conditionalFormatting>
  <conditionalFormatting sqref="H17:L32">
    <cfRule type="containsErrors" dxfId="104" priority="2">
      <formula>ISERROR(H17)</formula>
    </cfRule>
  </conditionalFormatting>
  <hyperlinks>
    <hyperlink ref="B37" location="sprg238922" display="sprg238922" xr:uid="{00000000-0004-0000-1800-000000000000}"/>
    <hyperlink ref="J12:K12" location="'Übersicht Baustoffe'!A1" display="'Übersicht Baustoffe" xr:uid="{00000000-0004-0000-1800-000001000000}"/>
  </hyperlinks>
  <pageMargins left="0.7" right="0.7" top="0.75" bottom="0.75" header="0.3" footer="0.3"/>
  <pageSetup paperSize="256" scale="35" orientation="portrait" horizontalDpi="30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E72"/>
  <sheetViews>
    <sheetView zoomScaleNormal="100" workbookViewId="0">
      <selection activeCell="B20" sqref="B20 G10"/>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32</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103" priority="13">
      <formula>ISERROR(G9)</formula>
    </cfRule>
  </conditionalFormatting>
  <conditionalFormatting sqref="H9">
    <cfRule type="containsErrors" dxfId="102" priority="12">
      <formula>ISERROR(H9)</formula>
    </cfRule>
  </conditionalFormatting>
  <conditionalFormatting sqref="H10">
    <cfRule type="containsErrors" dxfId="101" priority="10">
      <formula>ISERROR(H10)</formula>
    </cfRule>
  </conditionalFormatting>
  <conditionalFormatting sqref="G11">
    <cfRule type="containsErrors" dxfId="100" priority="11">
      <formula>ISERROR(G11)</formula>
    </cfRule>
  </conditionalFormatting>
  <conditionalFormatting sqref="G12">
    <cfRule type="containsErrors" dxfId="99" priority="9">
      <formula>ISERROR(G12)</formula>
    </cfRule>
  </conditionalFormatting>
  <conditionalFormatting sqref="D14">
    <cfRule type="containsErrors" dxfId="98" priority="8">
      <formula>ISERROR(D14)</formula>
    </cfRule>
  </conditionalFormatting>
  <conditionalFormatting sqref="D14">
    <cfRule type="containsErrors" dxfId="97" priority="7">
      <formula>ISERROR(D14)</formula>
    </cfRule>
  </conditionalFormatting>
  <conditionalFormatting sqref="G14">
    <cfRule type="containsErrors" dxfId="96" priority="6">
      <formula>ISERROR(G14)</formula>
    </cfRule>
  </conditionalFormatting>
  <conditionalFormatting sqref="G14">
    <cfRule type="containsErrors" dxfId="95" priority="5">
      <formula>ISERROR(G14)</formula>
    </cfRule>
  </conditionalFormatting>
  <conditionalFormatting sqref="C17:E32">
    <cfRule type="containsErrors" dxfId="94" priority="3">
      <formula>ISERROR(C17)</formula>
    </cfRule>
  </conditionalFormatting>
  <conditionalFormatting sqref="C17:E32">
    <cfRule type="containsErrors" dxfId="93" priority="4">
      <formula>ISERROR(C17)</formula>
    </cfRule>
  </conditionalFormatting>
  <conditionalFormatting sqref="H17:L32">
    <cfRule type="containsErrors" dxfId="92" priority="1">
      <formula>ISERROR(H17)</formula>
    </cfRule>
  </conditionalFormatting>
  <conditionalFormatting sqref="H17:L32">
    <cfRule type="containsErrors" dxfId="91" priority="2">
      <formula>ISERROR(H17)</formula>
    </cfRule>
  </conditionalFormatting>
  <hyperlinks>
    <hyperlink ref="B37" location="sprg238922" display="sprg238922" xr:uid="{00000000-0004-0000-1900-000000000000}"/>
    <hyperlink ref="J12:K12" location="'Übersicht Baustoffe'!A1" display="'Übersicht Baustoffe" xr:uid="{00000000-0004-0000-1900-000001000000}"/>
  </hyperlinks>
  <pageMargins left="0.7" right="0.7" top="0.75" bottom="0.75" header="0.3" footer="0.3"/>
  <pageSetup paperSize="256" scale="35" orientation="portrait" horizontalDpi="30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72"/>
  <sheetViews>
    <sheetView zoomScaleNormal="100" workbookViewId="0">
      <selection activeCell="B20" sqref="B20 G10"/>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33</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90" priority="13">
      <formula>ISERROR(G9)</formula>
    </cfRule>
  </conditionalFormatting>
  <conditionalFormatting sqref="H9">
    <cfRule type="containsErrors" dxfId="89" priority="12">
      <formula>ISERROR(H9)</formula>
    </cfRule>
  </conditionalFormatting>
  <conditionalFormatting sqref="H10">
    <cfRule type="containsErrors" dxfId="88" priority="10">
      <formula>ISERROR(H10)</formula>
    </cfRule>
  </conditionalFormatting>
  <conditionalFormatting sqref="G11">
    <cfRule type="containsErrors" dxfId="87" priority="11">
      <formula>ISERROR(G11)</formula>
    </cfRule>
  </conditionalFormatting>
  <conditionalFormatting sqref="G12">
    <cfRule type="containsErrors" dxfId="86" priority="9">
      <formula>ISERROR(G12)</formula>
    </cfRule>
  </conditionalFormatting>
  <conditionalFormatting sqref="D14">
    <cfRule type="containsErrors" dxfId="85" priority="8">
      <formula>ISERROR(D14)</formula>
    </cfRule>
  </conditionalFormatting>
  <conditionalFormatting sqref="D14">
    <cfRule type="containsErrors" dxfId="84" priority="7">
      <formula>ISERROR(D14)</formula>
    </cfRule>
  </conditionalFormatting>
  <conditionalFormatting sqref="G14">
    <cfRule type="containsErrors" dxfId="83" priority="6">
      <formula>ISERROR(G14)</formula>
    </cfRule>
  </conditionalFormatting>
  <conditionalFormatting sqref="G14">
    <cfRule type="containsErrors" dxfId="82" priority="5">
      <formula>ISERROR(G14)</formula>
    </cfRule>
  </conditionalFormatting>
  <conditionalFormatting sqref="C17:E32">
    <cfRule type="containsErrors" dxfId="81" priority="3">
      <formula>ISERROR(C17)</formula>
    </cfRule>
  </conditionalFormatting>
  <conditionalFormatting sqref="C17:E32">
    <cfRule type="containsErrors" dxfId="80" priority="4">
      <formula>ISERROR(C17)</formula>
    </cfRule>
  </conditionalFormatting>
  <conditionalFormatting sqref="H17:L32">
    <cfRule type="containsErrors" dxfId="79" priority="1">
      <formula>ISERROR(H17)</formula>
    </cfRule>
  </conditionalFormatting>
  <conditionalFormatting sqref="H17:L32">
    <cfRule type="containsErrors" dxfId="78" priority="2">
      <formula>ISERROR(H17)</formula>
    </cfRule>
  </conditionalFormatting>
  <hyperlinks>
    <hyperlink ref="B37" location="sprg238922" display="sprg238922" xr:uid="{00000000-0004-0000-1A00-000000000000}"/>
    <hyperlink ref="J12:K12" location="'Übersicht Baustoffe'!A1" display="'Übersicht Baustoffe" xr:uid="{00000000-0004-0000-1A00-000001000000}"/>
  </hyperlinks>
  <pageMargins left="0.7" right="0.7" top="0.75" bottom="0.75" header="0.3" footer="0.3"/>
  <pageSetup paperSize="256" scale="35" orientation="portrait" horizontalDpi="30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E72"/>
  <sheetViews>
    <sheetView zoomScaleNormal="100" workbookViewId="0">
      <selection activeCell="B20" sqref="B20 G10"/>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34</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77" priority="13">
      <formula>ISERROR(G9)</formula>
    </cfRule>
  </conditionalFormatting>
  <conditionalFormatting sqref="H9">
    <cfRule type="containsErrors" dxfId="76" priority="12">
      <formula>ISERROR(H9)</formula>
    </cfRule>
  </conditionalFormatting>
  <conditionalFormatting sqref="H10">
    <cfRule type="containsErrors" dxfId="75" priority="10">
      <formula>ISERROR(H10)</formula>
    </cfRule>
  </conditionalFormatting>
  <conditionalFormatting sqref="G11">
    <cfRule type="containsErrors" dxfId="74" priority="11">
      <formula>ISERROR(G11)</formula>
    </cfRule>
  </conditionalFormatting>
  <conditionalFormatting sqref="G12">
    <cfRule type="containsErrors" dxfId="73" priority="9">
      <formula>ISERROR(G12)</formula>
    </cfRule>
  </conditionalFormatting>
  <conditionalFormatting sqref="D14">
    <cfRule type="containsErrors" dxfId="72" priority="8">
      <formula>ISERROR(D14)</formula>
    </cfRule>
  </conditionalFormatting>
  <conditionalFormatting sqref="D14">
    <cfRule type="containsErrors" dxfId="71" priority="7">
      <formula>ISERROR(D14)</formula>
    </cfRule>
  </conditionalFormatting>
  <conditionalFormatting sqref="G14">
    <cfRule type="containsErrors" dxfId="70" priority="6">
      <formula>ISERROR(G14)</formula>
    </cfRule>
  </conditionalFormatting>
  <conditionalFormatting sqref="G14">
    <cfRule type="containsErrors" dxfId="69" priority="5">
      <formula>ISERROR(G14)</formula>
    </cfRule>
  </conditionalFormatting>
  <conditionalFormatting sqref="C17:E32">
    <cfRule type="containsErrors" dxfId="68" priority="3">
      <formula>ISERROR(C17)</formula>
    </cfRule>
  </conditionalFormatting>
  <conditionalFormatting sqref="C17:E32">
    <cfRule type="containsErrors" dxfId="67" priority="4">
      <formula>ISERROR(C17)</formula>
    </cfRule>
  </conditionalFormatting>
  <conditionalFormatting sqref="H17:L32">
    <cfRule type="containsErrors" dxfId="66" priority="1">
      <formula>ISERROR(H17)</formula>
    </cfRule>
  </conditionalFormatting>
  <conditionalFormatting sqref="H17:L32">
    <cfRule type="containsErrors" dxfId="65" priority="2">
      <formula>ISERROR(H17)</formula>
    </cfRule>
  </conditionalFormatting>
  <hyperlinks>
    <hyperlink ref="B37" location="sprg238922" display="sprg238922" xr:uid="{00000000-0004-0000-1B00-000000000000}"/>
    <hyperlink ref="J12:K12" location="'Übersicht Baustoffe'!A1" display="'Übersicht Baustoffe" xr:uid="{00000000-0004-0000-1B00-000001000000}"/>
  </hyperlinks>
  <pageMargins left="0.7" right="0.7" top="0.75" bottom="0.75" header="0.3" footer="0.3"/>
  <pageSetup paperSize="256" scale="35" orientation="portrait" horizontalDpi="30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E72"/>
  <sheetViews>
    <sheetView zoomScaleNormal="100" workbookViewId="0">
      <selection activeCell="B20" sqref="B20 G10"/>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35</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64" priority="13">
      <formula>ISERROR(G9)</formula>
    </cfRule>
  </conditionalFormatting>
  <conditionalFormatting sqref="H9">
    <cfRule type="containsErrors" dxfId="63" priority="12">
      <formula>ISERROR(H9)</formula>
    </cfRule>
  </conditionalFormatting>
  <conditionalFormatting sqref="H10">
    <cfRule type="containsErrors" dxfId="62" priority="10">
      <formula>ISERROR(H10)</formula>
    </cfRule>
  </conditionalFormatting>
  <conditionalFormatting sqref="G11">
    <cfRule type="containsErrors" dxfId="61" priority="11">
      <formula>ISERROR(G11)</formula>
    </cfRule>
  </conditionalFormatting>
  <conditionalFormatting sqref="G12">
    <cfRule type="containsErrors" dxfId="60" priority="9">
      <formula>ISERROR(G12)</formula>
    </cfRule>
  </conditionalFormatting>
  <conditionalFormatting sqref="D14">
    <cfRule type="containsErrors" dxfId="59" priority="8">
      <formula>ISERROR(D14)</formula>
    </cfRule>
  </conditionalFormatting>
  <conditionalFormatting sqref="D14">
    <cfRule type="containsErrors" dxfId="58" priority="7">
      <formula>ISERROR(D14)</formula>
    </cfRule>
  </conditionalFormatting>
  <conditionalFormatting sqref="G14">
    <cfRule type="containsErrors" dxfId="57" priority="6">
      <formula>ISERROR(G14)</formula>
    </cfRule>
  </conditionalFormatting>
  <conditionalFormatting sqref="G14">
    <cfRule type="containsErrors" dxfId="56" priority="5">
      <formula>ISERROR(G14)</formula>
    </cfRule>
  </conditionalFormatting>
  <conditionalFormatting sqref="C17:E32">
    <cfRule type="containsErrors" dxfId="55" priority="3">
      <formula>ISERROR(C17)</formula>
    </cfRule>
  </conditionalFormatting>
  <conditionalFormatting sqref="C17:E32">
    <cfRule type="containsErrors" dxfId="54" priority="4">
      <formula>ISERROR(C17)</formula>
    </cfRule>
  </conditionalFormatting>
  <conditionalFormatting sqref="H17:L32">
    <cfRule type="containsErrors" dxfId="53" priority="1">
      <formula>ISERROR(H17)</formula>
    </cfRule>
  </conditionalFormatting>
  <conditionalFormatting sqref="H17:L32">
    <cfRule type="containsErrors" dxfId="52" priority="2">
      <formula>ISERROR(H17)</formula>
    </cfRule>
  </conditionalFormatting>
  <hyperlinks>
    <hyperlink ref="B37" location="sprg238922" display="sprg238922" xr:uid="{00000000-0004-0000-1C00-000000000000}"/>
    <hyperlink ref="J12:K12" location="'Übersicht Baustoffe'!A1" display="'Übersicht Baustoffe" xr:uid="{00000000-0004-0000-1C00-000001000000}"/>
  </hyperlinks>
  <pageMargins left="0.7" right="0.7" top="0.75" bottom="0.75" header="0.3" footer="0.3"/>
  <pageSetup paperSize="256" scale="35" orientation="portrait" horizontalDpi="30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E72"/>
  <sheetViews>
    <sheetView zoomScaleNormal="100" workbookViewId="0">
      <selection activeCell="B20" sqref="B20 G10"/>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36</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51" priority="13">
      <formula>ISERROR(G9)</formula>
    </cfRule>
  </conditionalFormatting>
  <conditionalFormatting sqref="H9">
    <cfRule type="containsErrors" dxfId="50" priority="12">
      <formula>ISERROR(H9)</formula>
    </cfRule>
  </conditionalFormatting>
  <conditionalFormatting sqref="H10">
    <cfRule type="containsErrors" dxfId="49" priority="10">
      <formula>ISERROR(H10)</formula>
    </cfRule>
  </conditionalFormatting>
  <conditionalFormatting sqref="G11">
    <cfRule type="containsErrors" dxfId="48" priority="11">
      <formula>ISERROR(G11)</formula>
    </cfRule>
  </conditionalFormatting>
  <conditionalFormatting sqref="G12">
    <cfRule type="containsErrors" dxfId="47" priority="9">
      <formula>ISERROR(G12)</formula>
    </cfRule>
  </conditionalFormatting>
  <conditionalFormatting sqref="D14">
    <cfRule type="containsErrors" dxfId="46" priority="8">
      <formula>ISERROR(D14)</formula>
    </cfRule>
  </conditionalFormatting>
  <conditionalFormatting sqref="D14">
    <cfRule type="containsErrors" dxfId="45" priority="7">
      <formula>ISERROR(D14)</formula>
    </cfRule>
  </conditionalFormatting>
  <conditionalFormatting sqref="G14">
    <cfRule type="containsErrors" dxfId="44" priority="6">
      <formula>ISERROR(G14)</formula>
    </cfRule>
  </conditionalFormatting>
  <conditionalFormatting sqref="G14">
    <cfRule type="containsErrors" dxfId="43" priority="5">
      <formula>ISERROR(G14)</formula>
    </cfRule>
  </conditionalFormatting>
  <conditionalFormatting sqref="C17:E32">
    <cfRule type="containsErrors" dxfId="42" priority="3">
      <formula>ISERROR(C17)</formula>
    </cfRule>
  </conditionalFormatting>
  <conditionalFormatting sqref="C17:E32">
    <cfRule type="containsErrors" dxfId="41" priority="4">
      <formula>ISERROR(C17)</formula>
    </cfRule>
  </conditionalFormatting>
  <conditionalFormatting sqref="H17:L32">
    <cfRule type="containsErrors" dxfId="40" priority="1">
      <formula>ISERROR(H17)</formula>
    </cfRule>
  </conditionalFormatting>
  <conditionalFormatting sqref="H17:L32">
    <cfRule type="containsErrors" dxfId="39" priority="2">
      <formula>ISERROR(H17)</formula>
    </cfRule>
  </conditionalFormatting>
  <hyperlinks>
    <hyperlink ref="B37" location="sprg238922" display="sprg238922" xr:uid="{00000000-0004-0000-1D00-000000000000}"/>
    <hyperlink ref="J12:K12" location="'Übersicht Baustoffe'!A1" display="'Übersicht Baustoffe" xr:uid="{00000000-0004-0000-1D00-000001000000}"/>
  </hyperlinks>
  <pageMargins left="0.7" right="0.7" top="0.75" bottom="0.75" header="0.3" footer="0.3"/>
  <pageSetup paperSize="256" scale="35" orientation="portrait" horizontalDpi="30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72"/>
  <sheetViews>
    <sheetView zoomScaleNormal="100" workbookViewId="0">
      <selection activeCell="B20" sqref="B20 G10"/>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37</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38" priority="13">
      <formula>ISERROR(G9)</formula>
    </cfRule>
  </conditionalFormatting>
  <conditionalFormatting sqref="H9">
    <cfRule type="containsErrors" dxfId="37" priority="12">
      <formula>ISERROR(H9)</formula>
    </cfRule>
  </conditionalFormatting>
  <conditionalFormatting sqref="H10">
    <cfRule type="containsErrors" dxfId="36" priority="10">
      <formula>ISERROR(H10)</formula>
    </cfRule>
  </conditionalFormatting>
  <conditionalFormatting sqref="G11">
    <cfRule type="containsErrors" dxfId="35" priority="11">
      <formula>ISERROR(G11)</formula>
    </cfRule>
  </conditionalFormatting>
  <conditionalFormatting sqref="G12">
    <cfRule type="containsErrors" dxfId="34" priority="9">
      <formula>ISERROR(G12)</formula>
    </cfRule>
  </conditionalFormatting>
  <conditionalFormatting sqref="D14">
    <cfRule type="containsErrors" dxfId="33" priority="8">
      <formula>ISERROR(D14)</formula>
    </cfRule>
  </conditionalFormatting>
  <conditionalFormatting sqref="D14">
    <cfRule type="containsErrors" dxfId="32" priority="7">
      <formula>ISERROR(D14)</formula>
    </cfRule>
  </conditionalFormatting>
  <conditionalFormatting sqref="G14">
    <cfRule type="containsErrors" dxfId="31" priority="6">
      <formula>ISERROR(G14)</formula>
    </cfRule>
  </conditionalFormatting>
  <conditionalFormatting sqref="G14">
    <cfRule type="containsErrors" dxfId="30" priority="5">
      <formula>ISERROR(G14)</formula>
    </cfRule>
  </conditionalFormatting>
  <conditionalFormatting sqref="C17:E32">
    <cfRule type="containsErrors" dxfId="29" priority="3">
      <formula>ISERROR(C17)</formula>
    </cfRule>
  </conditionalFormatting>
  <conditionalFormatting sqref="C17:E32">
    <cfRule type="containsErrors" dxfId="28" priority="4">
      <formula>ISERROR(C17)</formula>
    </cfRule>
  </conditionalFormatting>
  <conditionalFormatting sqref="H17:L32">
    <cfRule type="containsErrors" dxfId="27" priority="1">
      <formula>ISERROR(H17)</formula>
    </cfRule>
  </conditionalFormatting>
  <conditionalFormatting sqref="H17:L32">
    <cfRule type="containsErrors" dxfId="26" priority="2">
      <formula>ISERROR(H17)</formula>
    </cfRule>
  </conditionalFormatting>
  <hyperlinks>
    <hyperlink ref="B37" location="sprg238922" display="sprg238922" xr:uid="{00000000-0004-0000-1E00-000000000000}"/>
    <hyperlink ref="J12:K12" location="'Übersicht Baustoffe'!A1" display="'Übersicht Baustoffe" xr:uid="{00000000-0004-0000-1E00-000001000000}"/>
  </hyperlinks>
  <pageMargins left="0.7" right="0.7" top="0.75" bottom="0.75" header="0.3" footer="0.3"/>
  <pageSetup paperSize="256" scale="35" orientation="portrait" horizontalDpi="30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72"/>
  <sheetViews>
    <sheetView zoomScaleNormal="100" workbookViewId="0">
      <selection activeCell="J12" sqref="J12:K12"/>
    </sheetView>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38</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25" priority="13">
      <formula>ISERROR(G9)</formula>
    </cfRule>
  </conditionalFormatting>
  <conditionalFormatting sqref="H9">
    <cfRule type="containsErrors" dxfId="24" priority="12">
      <formula>ISERROR(H9)</formula>
    </cfRule>
  </conditionalFormatting>
  <conditionalFormatting sqref="H10">
    <cfRule type="containsErrors" dxfId="23" priority="10">
      <formula>ISERROR(H10)</formula>
    </cfRule>
  </conditionalFormatting>
  <conditionalFormatting sqref="G11">
    <cfRule type="containsErrors" dxfId="22" priority="11">
      <formula>ISERROR(G11)</formula>
    </cfRule>
  </conditionalFormatting>
  <conditionalFormatting sqref="G12">
    <cfRule type="containsErrors" dxfId="21" priority="9">
      <formula>ISERROR(G12)</formula>
    </cfRule>
  </conditionalFormatting>
  <conditionalFormatting sqref="D14">
    <cfRule type="containsErrors" dxfId="20" priority="8">
      <formula>ISERROR(D14)</formula>
    </cfRule>
  </conditionalFormatting>
  <conditionalFormatting sqref="D14">
    <cfRule type="containsErrors" dxfId="19" priority="7">
      <formula>ISERROR(D14)</formula>
    </cfRule>
  </conditionalFormatting>
  <conditionalFormatting sqref="G14">
    <cfRule type="containsErrors" dxfId="18" priority="6">
      <formula>ISERROR(G14)</formula>
    </cfRule>
  </conditionalFormatting>
  <conditionalFormatting sqref="G14">
    <cfRule type="containsErrors" dxfId="17" priority="5">
      <formula>ISERROR(G14)</formula>
    </cfRule>
  </conditionalFormatting>
  <conditionalFormatting sqref="C17:E32">
    <cfRule type="containsErrors" dxfId="16" priority="3">
      <formula>ISERROR(C17)</formula>
    </cfRule>
  </conditionalFormatting>
  <conditionalFormatting sqref="C17:E32">
    <cfRule type="containsErrors" dxfId="15" priority="4">
      <formula>ISERROR(C17)</formula>
    </cfRule>
  </conditionalFormatting>
  <conditionalFormatting sqref="H17:L32">
    <cfRule type="containsErrors" dxfId="14" priority="1">
      <formula>ISERROR(H17)</formula>
    </cfRule>
  </conditionalFormatting>
  <conditionalFormatting sqref="H17:L32">
    <cfRule type="containsErrors" dxfId="13" priority="2">
      <formula>ISERROR(H17)</formula>
    </cfRule>
  </conditionalFormatting>
  <hyperlinks>
    <hyperlink ref="B37" location="sprg238922" display="sprg238922" xr:uid="{00000000-0004-0000-1F00-000000000000}"/>
    <hyperlink ref="J12:K12" location="'Übersicht Baustoffe'!A1" display="'Übersicht Baustoffe" xr:uid="{00000000-0004-0000-1F00-000001000000}"/>
  </hyperlinks>
  <pageMargins left="0.7" right="0.7" top="0.75" bottom="0.75" header="0.3" footer="0.3"/>
  <pageSetup paperSize="256" scale="35" orientation="portrait" horizontalDpi="30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E72"/>
  <sheetViews>
    <sheetView zoomScaleNormal="100" workbookViewId="0"/>
  </sheetViews>
  <sheetFormatPr baseColWidth="10" defaultColWidth="8.88671875" defaultRowHeight="14.4"/>
  <cols>
    <col min="1" max="1" width="7.6640625" style="8" customWidth="1"/>
    <col min="2" max="2" width="12.6640625" style="8" customWidth="1"/>
    <col min="3" max="3" width="7.6640625" style="8" customWidth="1"/>
    <col min="4" max="4" width="12.6640625" style="8" customWidth="1"/>
    <col min="5" max="5" width="7.6640625" style="8" customWidth="1"/>
    <col min="6" max="6" width="20.88671875" style="8" customWidth="1"/>
    <col min="7" max="7" width="20.6640625" style="8" customWidth="1"/>
    <col min="8" max="8" width="12.6640625" style="8" customWidth="1"/>
    <col min="9" max="9" width="7.6640625" style="8" customWidth="1"/>
    <col min="10" max="10" width="12.6640625" style="8" customWidth="1"/>
    <col min="11" max="11" width="7.6640625" style="8" customWidth="1"/>
    <col min="12" max="12" width="12.5546875" style="8" customWidth="1"/>
    <col min="13" max="13" width="7.6640625" style="8" customWidth="1"/>
    <col min="14" max="14" width="12.6640625" style="8" hidden="1" customWidth="1"/>
    <col min="15" max="15" width="13.5546875" style="8" customWidth="1"/>
    <col min="16" max="16" width="17.88671875" style="8" customWidth="1"/>
    <col min="17" max="17" width="15.44140625" style="8" customWidth="1"/>
    <col min="18" max="19" width="21.6640625" style="8" customWidth="1"/>
    <col min="20" max="16384" width="8.88671875" style="8"/>
  </cols>
  <sheetData>
    <row r="1" spans="1:31" ht="28.95" customHeight="1">
      <c r="A1" s="5"/>
      <c r="B1" s="57" t="s">
        <v>24</v>
      </c>
      <c r="C1" s="57"/>
      <c r="D1" s="57"/>
      <c r="E1" s="57"/>
      <c r="F1" s="57"/>
      <c r="G1" s="48"/>
      <c r="H1" s="48"/>
      <c r="I1" s="48"/>
      <c r="J1" s="5"/>
      <c r="K1" s="5"/>
      <c r="L1" s="5"/>
      <c r="M1" s="5"/>
      <c r="N1" s="5">
        <f ca="1">_xlfn.SHEET()+6</f>
        <v>39</v>
      </c>
      <c r="O1" s="5"/>
      <c r="P1" s="5"/>
      <c r="Q1" s="5"/>
      <c r="R1" s="5"/>
      <c r="S1" s="5"/>
      <c r="T1" s="5"/>
      <c r="U1" s="5"/>
      <c r="V1" s="5"/>
      <c r="W1" s="5"/>
      <c r="X1" s="5"/>
      <c r="Y1" s="5"/>
      <c r="Z1" s="5"/>
      <c r="AA1" s="5"/>
      <c r="AB1" s="5"/>
      <c r="AC1" s="5"/>
      <c r="AD1" s="5"/>
      <c r="AE1" s="5"/>
    </row>
    <row r="2" spans="1:3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c r="A3" s="5"/>
      <c r="B3" s="10"/>
      <c r="C3" s="10"/>
      <c r="D3" s="10"/>
      <c r="E3" s="10"/>
      <c r="F3" s="5" t="s">
        <v>8</v>
      </c>
      <c r="G3" s="5"/>
      <c r="H3" s="5"/>
      <c r="I3" s="5"/>
      <c r="J3" s="5"/>
      <c r="K3" s="5"/>
      <c r="L3" s="5"/>
      <c r="M3" s="5"/>
      <c r="N3" s="5"/>
      <c r="O3" s="5"/>
      <c r="P3" s="5"/>
      <c r="Q3" s="5"/>
      <c r="R3" s="5"/>
      <c r="S3" s="5"/>
      <c r="T3" s="5"/>
      <c r="U3" s="5"/>
      <c r="V3" s="5"/>
      <c r="W3" s="5"/>
      <c r="X3" s="5"/>
      <c r="Y3" s="5"/>
      <c r="Z3" s="5"/>
      <c r="AA3" s="5"/>
      <c r="AB3" s="5"/>
      <c r="AC3" s="5"/>
      <c r="AD3" s="5"/>
      <c r="AE3" s="5"/>
    </row>
    <row r="4" spans="1:31">
      <c r="A4" s="5"/>
      <c r="B4" s="93"/>
      <c r="C4" s="93"/>
      <c r="D4" s="93"/>
      <c r="E4" s="93"/>
      <c r="F4" s="5" t="s">
        <v>25</v>
      </c>
      <c r="G4" s="5"/>
      <c r="H4" s="5"/>
      <c r="I4" s="5"/>
      <c r="J4" s="5"/>
      <c r="K4" s="5"/>
      <c r="L4" s="5"/>
      <c r="M4" s="5"/>
      <c r="N4" s="5"/>
      <c r="O4" s="5"/>
      <c r="P4" s="5"/>
      <c r="Q4" s="5"/>
      <c r="R4" s="5"/>
      <c r="S4" s="5"/>
      <c r="T4" s="5"/>
      <c r="U4" s="5"/>
      <c r="V4" s="5"/>
      <c r="W4" s="5"/>
      <c r="X4" s="5"/>
      <c r="Y4" s="5"/>
      <c r="Z4" s="5"/>
      <c r="AA4" s="5"/>
      <c r="AB4" s="5"/>
      <c r="AC4" s="5"/>
      <c r="AD4" s="5"/>
      <c r="AE4" s="5"/>
    </row>
    <row r="5" spans="1:3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58.95" customHeight="1" thickBot="1">
      <c r="A7" s="5"/>
      <c r="B7" s="292" t="s">
        <v>38</v>
      </c>
      <c r="C7" s="293"/>
      <c r="D7" s="293"/>
      <c r="E7" s="293"/>
      <c r="F7" s="293"/>
      <c r="G7" s="293"/>
      <c r="H7" s="294"/>
      <c r="I7" s="5"/>
      <c r="J7" s="5"/>
      <c r="K7" s="5"/>
      <c r="L7" s="58"/>
      <c r="M7" s="5"/>
      <c r="N7" s="5"/>
      <c r="O7" s="5"/>
      <c r="P7" s="5"/>
      <c r="Q7" s="5"/>
      <c r="R7" s="5"/>
      <c r="S7" s="5"/>
      <c r="T7" s="5"/>
      <c r="U7" s="5"/>
      <c r="V7" s="5"/>
      <c r="W7" s="5"/>
      <c r="X7" s="5"/>
      <c r="Y7" s="5"/>
      <c r="Z7" s="5"/>
      <c r="AA7" s="5"/>
      <c r="AB7" s="5"/>
      <c r="AC7" s="5"/>
      <c r="AD7" s="5"/>
      <c r="AE7" s="5"/>
    </row>
    <row r="8" spans="1:31" ht="15" thickBo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7.6" customHeight="1" thickBot="1">
      <c r="A9" s="5"/>
      <c r="B9" s="298" t="s">
        <v>61</v>
      </c>
      <c r="C9" s="299"/>
      <c r="D9" s="299"/>
      <c r="E9" s="299"/>
      <c r="F9" s="300"/>
      <c r="G9" s="110" t="e">
        <f ca="1">IF(INDIRECT("'Übersicht Baustoffe'!K"&amp;$N$1)="","",INDIRECT("'Übersicht Baustoffe'!K"&amp;$N$1))</f>
        <v>#NUM!</v>
      </c>
      <c r="H9" s="111" t="e">
        <f ca="1">IF(INDIRECT("'Übersicht Baustoffe'!L"&amp;$N$1)="","",INDIRECT("'Übersicht Baustoffe'!L"&amp;$N$1))</f>
        <v>#NUM!</v>
      </c>
      <c r="I9" s="5"/>
      <c r="J9" s="5"/>
      <c r="K9" s="5"/>
      <c r="L9" s="5"/>
      <c r="M9" s="5"/>
      <c r="N9" s="5"/>
      <c r="O9" s="5"/>
      <c r="P9" s="5"/>
      <c r="Q9" s="5"/>
      <c r="R9" s="5"/>
      <c r="S9" s="5"/>
      <c r="T9" s="5"/>
      <c r="U9" s="5"/>
      <c r="V9" s="5"/>
      <c r="W9" s="5"/>
      <c r="X9" s="5"/>
      <c r="Y9" s="5"/>
      <c r="Z9" s="5"/>
      <c r="AA9" s="5"/>
      <c r="AB9" s="5"/>
      <c r="AC9" s="5"/>
      <c r="AD9" s="5"/>
      <c r="AE9" s="5"/>
    </row>
    <row r="10" spans="1:31" ht="28.95" customHeight="1" thickBot="1">
      <c r="A10" s="5"/>
      <c r="B10" s="298" t="s">
        <v>62</v>
      </c>
      <c r="C10" s="299"/>
      <c r="D10" s="299"/>
      <c r="E10" s="299"/>
      <c r="F10" s="300" t="e">
        <f ca="1">IF('Übersicht Baustoffe'!I10="","",'Übersicht Baustoffe'!I10)</f>
        <v>#NUM!</v>
      </c>
      <c r="G10" s="110" t="e">
        <f ca="1">IF(INDIRECT("'Übersicht Baustoffe'!I"&amp;$N$1)="","",INDIRECT("'Übersicht Baustoffe'!I"&amp;$N$1))</f>
        <v>#NUM!</v>
      </c>
      <c r="H10" s="111" t="e">
        <f ca="1">IF(INDIRECT("'Übersicht Baustoffe'!J"&amp;$N$1)="","",INDIRECT("'Übersicht Baustoffe'!J"&amp;$N$1))</f>
        <v>#NUM!</v>
      </c>
      <c r="I10" s="5"/>
      <c r="J10" s="5"/>
      <c r="K10" s="5"/>
      <c r="L10" s="5"/>
      <c r="M10" s="5"/>
      <c r="N10" s="5"/>
      <c r="O10" s="5"/>
      <c r="P10" s="5"/>
      <c r="Q10" s="5"/>
      <c r="R10" s="5"/>
      <c r="S10" s="5"/>
      <c r="T10" s="5"/>
      <c r="U10" s="5"/>
      <c r="V10" s="5"/>
      <c r="W10" s="5"/>
      <c r="X10" s="5"/>
      <c r="Y10" s="5"/>
      <c r="Z10" s="5"/>
      <c r="AA10" s="5"/>
      <c r="AB10" s="5"/>
      <c r="AC10" s="5"/>
      <c r="AD10" s="5"/>
      <c r="AE10" s="5"/>
    </row>
    <row r="11" spans="1:31" ht="25.2" customHeight="1" thickBot="1">
      <c r="A11" s="5"/>
      <c r="B11" s="298" t="s">
        <v>37</v>
      </c>
      <c r="C11" s="299"/>
      <c r="D11" s="299"/>
      <c r="E11" s="299"/>
      <c r="F11" s="300"/>
      <c r="G11" s="110" t="e">
        <f ca="1">IF(INDIRECT("'Übersicht Baustoffe'!M"&amp;$N$1)="","",INDIRECT("'Übersicht Baustoffe'!M"&amp;$N$1))</f>
        <v>#NUM!</v>
      </c>
      <c r="H11" s="5"/>
      <c r="I11" s="5"/>
      <c r="J11" s="5"/>
      <c r="K11" s="5"/>
      <c r="L11" s="5"/>
      <c r="M11" s="5"/>
      <c r="N11" s="5"/>
      <c r="O11" s="5"/>
      <c r="P11" s="5"/>
      <c r="Q11" s="5"/>
      <c r="R11" s="5"/>
      <c r="S11" s="5"/>
      <c r="T11" s="5"/>
      <c r="U11" s="5"/>
      <c r="V11" s="5"/>
      <c r="W11" s="5"/>
      <c r="X11" s="5"/>
      <c r="Y11" s="5"/>
      <c r="Z11" s="5"/>
      <c r="AA11" s="5"/>
      <c r="AB11" s="5"/>
      <c r="AC11" s="5"/>
      <c r="AD11" s="5"/>
      <c r="AE11" s="5"/>
    </row>
    <row r="12" spans="1:31" ht="25.2" customHeight="1" thickBot="1">
      <c r="A12" s="5"/>
      <c r="B12" s="298" t="s">
        <v>64</v>
      </c>
      <c r="C12" s="299"/>
      <c r="D12" s="299"/>
      <c r="E12" s="299"/>
      <c r="F12" s="300"/>
      <c r="G12" s="110" t="e">
        <f ca="1">IF(INDIRECT("'Übersicht Baustoffe'!O"&amp;$N$1)="","",INDIRECT("'Übersicht Baustoffe'!O"&amp;$N$1))</f>
        <v>#NUM!</v>
      </c>
      <c r="H12" s="5"/>
      <c r="I12" s="5"/>
      <c r="J12" s="303" t="s">
        <v>133</v>
      </c>
      <c r="K12" s="304"/>
      <c r="L12" s="5"/>
      <c r="M12" s="5"/>
      <c r="N12" s="5"/>
      <c r="O12" s="5"/>
      <c r="P12" s="5"/>
      <c r="Q12" s="5"/>
      <c r="R12" s="5"/>
      <c r="S12" s="5"/>
      <c r="T12" s="5"/>
      <c r="U12" s="5"/>
      <c r="V12" s="5"/>
      <c r="W12" s="5"/>
      <c r="X12" s="5"/>
      <c r="Y12" s="5"/>
      <c r="Z12" s="5"/>
      <c r="AA12" s="5"/>
      <c r="AB12" s="5"/>
      <c r="AC12" s="5"/>
      <c r="AD12" s="5"/>
      <c r="AE12" s="5"/>
    </row>
    <row r="13" spans="1:31" ht="15" thickBo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15" thickBot="1">
      <c r="A14" s="5"/>
      <c r="B14" s="245" t="s">
        <v>36</v>
      </c>
      <c r="C14" s="246"/>
      <c r="D14" s="301" t="e">
        <f ca="1">IF(INDIRECT("'Übersicht Baustoffe'!C"&amp;$N$1)="","",INDIRECT("'Übersicht Baustoffe'!C"&amp;$N$1))</f>
        <v>#NUM!</v>
      </c>
      <c r="E14" s="302"/>
      <c r="F14" s="33" t="s">
        <v>51</v>
      </c>
      <c r="G14" s="60" t="str">
        <f ca="1">IF(INDIRECT("'Übersicht Baustoffe'!R"&amp;$N$1)="","",INDIRECT("'Übersicht Baustoffe'!R"&amp;$N$1))</f>
        <v/>
      </c>
      <c r="H14" s="5"/>
      <c r="I14" s="5"/>
      <c r="J14" s="5"/>
      <c r="K14" s="5"/>
      <c r="L14" s="5"/>
      <c r="M14" s="5"/>
      <c r="N14" s="5"/>
      <c r="O14" s="5"/>
      <c r="P14" s="5"/>
      <c r="Q14" s="5"/>
      <c r="R14" s="5"/>
      <c r="S14" s="5"/>
      <c r="T14" s="5"/>
      <c r="U14" s="5"/>
      <c r="V14" s="5"/>
      <c r="W14" s="5"/>
      <c r="X14" s="5"/>
      <c r="Y14" s="5"/>
      <c r="Z14" s="5"/>
      <c r="AA14" s="5"/>
      <c r="AB14" s="5"/>
      <c r="AC14" s="5"/>
      <c r="AD14" s="5"/>
      <c r="AE14" s="5"/>
    </row>
    <row r="15" spans="1:31" ht="14.4" customHeight="1">
      <c r="A15" s="5"/>
      <c r="B15" s="288" t="s">
        <v>67</v>
      </c>
      <c r="C15" s="289"/>
      <c r="D15" s="288" t="s">
        <v>80</v>
      </c>
      <c r="E15" s="289"/>
      <c r="F15" s="296" t="s">
        <v>50</v>
      </c>
      <c r="G15" s="296" t="s">
        <v>42</v>
      </c>
      <c r="H15" s="288" t="s">
        <v>65</v>
      </c>
      <c r="I15" s="289"/>
      <c r="J15" s="288" t="s">
        <v>66</v>
      </c>
      <c r="K15" s="289"/>
      <c r="L15" s="296" t="s">
        <v>6</v>
      </c>
      <c r="M15" s="5"/>
      <c r="N15" s="5"/>
      <c r="O15" s="5"/>
      <c r="P15" s="5"/>
      <c r="Q15" s="5"/>
      <c r="R15" s="5"/>
      <c r="S15" s="5"/>
      <c r="T15" s="5"/>
      <c r="U15" s="5"/>
      <c r="V15" s="5"/>
      <c r="W15" s="5"/>
      <c r="X15" s="5"/>
      <c r="Y15" s="5"/>
      <c r="Z15" s="5"/>
    </row>
    <row r="16" spans="1:31" ht="60" customHeight="1" thickBot="1">
      <c r="A16" s="5"/>
      <c r="B16" s="290"/>
      <c r="C16" s="291"/>
      <c r="D16" s="290"/>
      <c r="E16" s="291"/>
      <c r="F16" s="297"/>
      <c r="G16" s="297"/>
      <c r="H16" s="290"/>
      <c r="I16" s="291"/>
      <c r="J16" s="290"/>
      <c r="K16" s="291"/>
      <c r="L16" s="297"/>
      <c r="M16" s="58"/>
      <c r="N16" s="58"/>
      <c r="O16" s="5"/>
      <c r="P16" s="5"/>
      <c r="Q16" s="5"/>
      <c r="R16" s="5"/>
      <c r="S16" s="5"/>
      <c r="T16" s="5"/>
      <c r="U16" s="5"/>
      <c r="V16" s="5"/>
      <c r="W16" s="5"/>
      <c r="X16" s="5"/>
      <c r="Y16" s="5"/>
      <c r="Z16" s="5"/>
    </row>
    <row r="17" spans="1:26">
      <c r="A17" s="5"/>
      <c r="B17" s="199"/>
      <c r="C17" s="139" t="str">
        <f t="shared" ref="C17:C32" si="0">IF(B17="","",$G$12)</f>
        <v/>
      </c>
      <c r="D17" s="139" t="str">
        <f>IF(B17="","",B17*$G$10)</f>
        <v/>
      </c>
      <c r="E17" s="139" t="str">
        <f>IF(D17="","",C17&amp;"*"&amp;$H$10)</f>
        <v/>
      </c>
      <c r="F17" s="62"/>
      <c r="G17" s="63"/>
      <c r="H17" s="139" t="str">
        <f>IF(G17="","",$G$9*(G17/$G$11))</f>
        <v/>
      </c>
      <c r="I17" s="139" t="str">
        <f>IF(H17="","",$H$9)</f>
        <v/>
      </c>
      <c r="J17" s="139" t="str">
        <f>IF(H17="","",H17-$G$9)</f>
        <v/>
      </c>
      <c r="K17" s="139" t="str">
        <f>IF(I17="","",I17)</f>
        <v/>
      </c>
      <c r="L17" s="155" t="str">
        <f t="shared" ref="L17:L32" si="1">IF(J17="","",B17*$G$10*J17)</f>
        <v/>
      </c>
      <c r="M17" s="5"/>
      <c r="N17" s="5"/>
      <c r="O17" s="71"/>
      <c r="P17" s="5"/>
      <c r="Q17" s="5"/>
      <c r="R17" s="5"/>
      <c r="S17" s="5"/>
      <c r="T17" s="5"/>
      <c r="U17" s="5"/>
      <c r="V17" s="5"/>
      <c r="W17" s="5"/>
      <c r="X17" s="5"/>
      <c r="Y17" s="5"/>
      <c r="Z17" s="5"/>
    </row>
    <row r="18" spans="1:26">
      <c r="A18" s="5"/>
      <c r="B18" s="200"/>
      <c r="C18" s="126" t="str">
        <f t="shared" si="0"/>
        <v/>
      </c>
      <c r="D18" s="126" t="str">
        <f t="shared" ref="D18:D32" si="2">IF(B18="","",B18*$G$10)</f>
        <v/>
      </c>
      <c r="E18" s="126" t="str">
        <f t="shared" ref="E18:E32" si="3">IF(D18="","",C18&amp;"*"&amp;$H$10)</f>
        <v/>
      </c>
      <c r="F18" s="42"/>
      <c r="G18" s="43"/>
      <c r="H18" s="126" t="str">
        <f t="shared" ref="H18:H32" si="4">IF(G18="","",$G$9*(G18/$G$11))</f>
        <v/>
      </c>
      <c r="I18" s="126" t="str">
        <f t="shared" ref="I18:I32" si="5">IF(H18="","",$H$9)</f>
        <v/>
      </c>
      <c r="J18" s="126" t="str">
        <f t="shared" ref="J18:J32" si="6">IF(H18="","",H18-$G$9)</f>
        <v/>
      </c>
      <c r="K18" s="126" t="str">
        <f t="shared" ref="K18:K32" si="7">IF(I18="","",I18)</f>
        <v/>
      </c>
      <c r="L18" s="127" t="str">
        <f t="shared" si="1"/>
        <v/>
      </c>
      <c r="M18" s="5"/>
      <c r="N18" s="5"/>
      <c r="O18" s="5"/>
      <c r="P18" s="5"/>
      <c r="Q18" s="5"/>
      <c r="R18" s="5"/>
      <c r="S18" s="5"/>
      <c r="T18" s="5"/>
      <c r="U18" s="5"/>
      <c r="V18" s="5"/>
      <c r="W18" s="5"/>
      <c r="X18" s="5"/>
      <c r="Y18" s="5"/>
      <c r="Z18" s="5"/>
    </row>
    <row r="19" spans="1:26">
      <c r="A19" s="5"/>
      <c r="B19" s="200"/>
      <c r="C19" s="126" t="str">
        <f t="shared" si="0"/>
        <v/>
      </c>
      <c r="D19" s="126" t="str">
        <f t="shared" si="2"/>
        <v/>
      </c>
      <c r="E19" s="126" t="str">
        <f t="shared" si="3"/>
        <v/>
      </c>
      <c r="F19" s="42"/>
      <c r="G19" s="43"/>
      <c r="H19" s="126" t="str">
        <f t="shared" si="4"/>
        <v/>
      </c>
      <c r="I19" s="126" t="str">
        <f t="shared" si="5"/>
        <v/>
      </c>
      <c r="J19" s="126" t="str">
        <f t="shared" si="6"/>
        <v/>
      </c>
      <c r="K19" s="126" t="str">
        <f t="shared" si="7"/>
        <v/>
      </c>
      <c r="L19" s="127" t="str">
        <f t="shared" si="1"/>
        <v/>
      </c>
      <c r="M19" s="5"/>
      <c r="N19" s="5"/>
      <c r="O19" s="5"/>
      <c r="P19" s="5"/>
      <c r="Q19" s="5"/>
      <c r="R19" s="5"/>
      <c r="S19" s="5"/>
      <c r="T19" s="5"/>
      <c r="U19" s="5"/>
      <c r="V19" s="5"/>
      <c r="W19" s="5"/>
      <c r="X19" s="5"/>
      <c r="Y19" s="5"/>
      <c r="Z19" s="5"/>
    </row>
    <row r="20" spans="1:26">
      <c r="A20" s="5"/>
      <c r="B20" s="200"/>
      <c r="C20" s="126" t="str">
        <f t="shared" si="0"/>
        <v/>
      </c>
      <c r="D20" s="126" t="str">
        <f t="shared" si="2"/>
        <v/>
      </c>
      <c r="E20" s="126" t="str">
        <f t="shared" si="3"/>
        <v/>
      </c>
      <c r="F20" s="42"/>
      <c r="G20" s="43"/>
      <c r="H20" s="126" t="str">
        <f t="shared" si="4"/>
        <v/>
      </c>
      <c r="I20" s="126" t="str">
        <f t="shared" si="5"/>
        <v/>
      </c>
      <c r="J20" s="126" t="str">
        <f t="shared" si="6"/>
        <v/>
      </c>
      <c r="K20" s="126" t="str">
        <f t="shared" si="7"/>
        <v/>
      </c>
      <c r="L20" s="127" t="str">
        <f t="shared" si="1"/>
        <v/>
      </c>
      <c r="M20" s="5"/>
      <c r="N20" s="5"/>
      <c r="O20" s="5"/>
      <c r="P20" s="5"/>
      <c r="Q20" s="5"/>
      <c r="R20" s="5"/>
      <c r="S20" s="5"/>
      <c r="T20" s="5"/>
      <c r="U20" s="5"/>
      <c r="V20" s="5"/>
      <c r="W20" s="5"/>
      <c r="X20" s="5"/>
      <c r="Y20" s="5"/>
      <c r="Z20" s="5"/>
    </row>
    <row r="21" spans="1:26">
      <c r="A21" s="5"/>
      <c r="B21" s="200"/>
      <c r="C21" s="126" t="str">
        <f t="shared" si="0"/>
        <v/>
      </c>
      <c r="D21" s="126" t="str">
        <f t="shared" si="2"/>
        <v/>
      </c>
      <c r="E21" s="126" t="str">
        <f t="shared" si="3"/>
        <v/>
      </c>
      <c r="F21" s="42"/>
      <c r="G21" s="43"/>
      <c r="H21" s="126" t="str">
        <f t="shared" si="4"/>
        <v/>
      </c>
      <c r="I21" s="126" t="str">
        <f t="shared" si="5"/>
        <v/>
      </c>
      <c r="J21" s="126" t="str">
        <f t="shared" si="6"/>
        <v/>
      </c>
      <c r="K21" s="126" t="str">
        <f t="shared" si="7"/>
        <v/>
      </c>
      <c r="L21" s="127" t="str">
        <f t="shared" si="1"/>
        <v/>
      </c>
      <c r="M21" s="5"/>
      <c r="N21" s="5"/>
      <c r="O21" s="5"/>
      <c r="P21" s="5"/>
      <c r="Q21" s="5"/>
      <c r="R21" s="5"/>
      <c r="S21" s="5"/>
      <c r="T21" s="5"/>
      <c r="U21" s="5"/>
      <c r="V21" s="5"/>
      <c r="W21" s="5"/>
      <c r="X21" s="5"/>
      <c r="Y21" s="5"/>
      <c r="Z21" s="5"/>
    </row>
    <row r="22" spans="1:26">
      <c r="A22" s="5"/>
      <c r="B22" s="200"/>
      <c r="C22" s="126" t="str">
        <f t="shared" si="0"/>
        <v/>
      </c>
      <c r="D22" s="126" t="str">
        <f t="shared" si="2"/>
        <v/>
      </c>
      <c r="E22" s="126" t="str">
        <f t="shared" si="3"/>
        <v/>
      </c>
      <c r="F22" s="42"/>
      <c r="G22" s="43"/>
      <c r="H22" s="126" t="str">
        <f t="shared" si="4"/>
        <v/>
      </c>
      <c r="I22" s="126" t="str">
        <f t="shared" si="5"/>
        <v/>
      </c>
      <c r="J22" s="126" t="str">
        <f t="shared" si="6"/>
        <v/>
      </c>
      <c r="K22" s="126" t="str">
        <f t="shared" si="7"/>
        <v/>
      </c>
      <c r="L22" s="127" t="str">
        <f t="shared" si="1"/>
        <v/>
      </c>
      <c r="M22" s="5"/>
      <c r="N22" s="5"/>
      <c r="O22" s="5"/>
      <c r="P22" s="5"/>
      <c r="Q22" s="5"/>
      <c r="R22" s="5"/>
      <c r="S22" s="5"/>
      <c r="T22" s="5"/>
      <c r="U22" s="5"/>
      <c r="V22" s="5"/>
      <c r="W22" s="5"/>
      <c r="X22" s="5"/>
      <c r="Y22" s="5"/>
      <c r="Z22" s="5"/>
    </row>
    <row r="23" spans="1:26">
      <c r="A23" s="5"/>
      <c r="B23" s="200"/>
      <c r="C23" s="126" t="str">
        <f t="shared" si="0"/>
        <v/>
      </c>
      <c r="D23" s="126" t="str">
        <f t="shared" si="2"/>
        <v/>
      </c>
      <c r="E23" s="126" t="str">
        <f t="shared" si="3"/>
        <v/>
      </c>
      <c r="F23" s="42"/>
      <c r="G23" s="43"/>
      <c r="H23" s="126" t="str">
        <f t="shared" si="4"/>
        <v/>
      </c>
      <c r="I23" s="126" t="str">
        <f t="shared" si="5"/>
        <v/>
      </c>
      <c r="J23" s="126" t="str">
        <f t="shared" si="6"/>
        <v/>
      </c>
      <c r="K23" s="126" t="str">
        <f t="shared" si="7"/>
        <v/>
      </c>
      <c r="L23" s="127" t="str">
        <f t="shared" si="1"/>
        <v/>
      </c>
      <c r="M23" s="5"/>
      <c r="N23" s="5"/>
      <c r="O23" s="5"/>
      <c r="P23" s="5"/>
      <c r="Q23" s="5"/>
      <c r="R23" s="5"/>
      <c r="S23" s="5"/>
      <c r="T23" s="5"/>
      <c r="U23" s="5"/>
      <c r="V23" s="5"/>
      <c r="W23" s="5"/>
      <c r="X23" s="5"/>
      <c r="Y23" s="5"/>
      <c r="Z23" s="5"/>
    </row>
    <row r="24" spans="1:26">
      <c r="A24" s="5"/>
      <c r="B24" s="200"/>
      <c r="C24" s="126" t="str">
        <f t="shared" si="0"/>
        <v/>
      </c>
      <c r="D24" s="126" t="str">
        <f t="shared" si="2"/>
        <v/>
      </c>
      <c r="E24" s="126" t="str">
        <f t="shared" si="3"/>
        <v/>
      </c>
      <c r="F24" s="42"/>
      <c r="G24" s="43"/>
      <c r="H24" s="126" t="str">
        <f t="shared" si="4"/>
        <v/>
      </c>
      <c r="I24" s="126" t="str">
        <f t="shared" si="5"/>
        <v/>
      </c>
      <c r="J24" s="126" t="str">
        <f t="shared" si="6"/>
        <v/>
      </c>
      <c r="K24" s="126" t="str">
        <f t="shared" si="7"/>
        <v/>
      </c>
      <c r="L24" s="127" t="str">
        <f t="shared" si="1"/>
        <v/>
      </c>
      <c r="M24" s="5"/>
      <c r="N24" s="5"/>
      <c r="O24" s="5"/>
      <c r="P24" s="5"/>
      <c r="Q24" s="5"/>
      <c r="R24" s="5"/>
      <c r="S24" s="5"/>
      <c r="T24" s="5"/>
      <c r="U24" s="5"/>
      <c r="V24" s="5"/>
      <c r="W24" s="5"/>
      <c r="X24" s="5"/>
      <c r="Y24" s="5"/>
      <c r="Z24" s="5"/>
    </row>
    <row r="25" spans="1:26">
      <c r="A25" s="5"/>
      <c r="B25" s="200"/>
      <c r="C25" s="126" t="str">
        <f t="shared" si="0"/>
        <v/>
      </c>
      <c r="D25" s="126" t="str">
        <f t="shared" si="2"/>
        <v/>
      </c>
      <c r="E25" s="126" t="str">
        <f t="shared" si="3"/>
        <v/>
      </c>
      <c r="F25" s="42"/>
      <c r="G25" s="43"/>
      <c r="H25" s="126" t="str">
        <f t="shared" si="4"/>
        <v/>
      </c>
      <c r="I25" s="126" t="str">
        <f t="shared" si="5"/>
        <v/>
      </c>
      <c r="J25" s="126" t="str">
        <f t="shared" si="6"/>
        <v/>
      </c>
      <c r="K25" s="126" t="str">
        <f t="shared" si="7"/>
        <v/>
      </c>
      <c r="L25" s="127" t="str">
        <f t="shared" si="1"/>
        <v/>
      </c>
      <c r="M25" s="5"/>
      <c r="N25" s="5"/>
      <c r="O25" s="5"/>
      <c r="P25" s="5"/>
      <c r="Q25" s="5"/>
      <c r="R25" s="5"/>
      <c r="S25" s="5"/>
      <c r="T25" s="5"/>
      <c r="U25" s="5"/>
      <c r="V25" s="5"/>
      <c r="W25" s="5"/>
      <c r="X25" s="5"/>
      <c r="Y25" s="5"/>
      <c r="Z25" s="5"/>
    </row>
    <row r="26" spans="1:26">
      <c r="A26" s="5"/>
      <c r="B26" s="200"/>
      <c r="C26" s="126" t="str">
        <f t="shared" si="0"/>
        <v/>
      </c>
      <c r="D26" s="126" t="str">
        <f t="shared" si="2"/>
        <v/>
      </c>
      <c r="E26" s="126" t="str">
        <f t="shared" si="3"/>
        <v/>
      </c>
      <c r="F26" s="42"/>
      <c r="G26" s="43"/>
      <c r="H26" s="126" t="str">
        <f t="shared" si="4"/>
        <v/>
      </c>
      <c r="I26" s="126" t="str">
        <f t="shared" si="5"/>
        <v/>
      </c>
      <c r="J26" s="126" t="str">
        <f t="shared" si="6"/>
        <v/>
      </c>
      <c r="K26" s="126" t="str">
        <f t="shared" si="7"/>
        <v/>
      </c>
      <c r="L26" s="127" t="str">
        <f t="shared" si="1"/>
        <v/>
      </c>
      <c r="M26" s="5"/>
      <c r="N26" s="5"/>
      <c r="O26" s="5"/>
      <c r="P26" s="5"/>
      <c r="Q26" s="5"/>
      <c r="R26" s="5"/>
      <c r="S26" s="5"/>
      <c r="T26" s="5"/>
      <c r="U26" s="5"/>
      <c r="V26" s="5"/>
      <c r="W26" s="5"/>
      <c r="X26" s="5"/>
      <c r="Y26" s="5"/>
      <c r="Z26" s="5"/>
    </row>
    <row r="27" spans="1:26">
      <c r="A27" s="5"/>
      <c r="B27" s="200"/>
      <c r="C27" s="126" t="str">
        <f t="shared" si="0"/>
        <v/>
      </c>
      <c r="D27" s="126" t="str">
        <f t="shared" si="2"/>
        <v/>
      </c>
      <c r="E27" s="126" t="str">
        <f t="shared" si="3"/>
        <v/>
      </c>
      <c r="F27" s="42"/>
      <c r="G27" s="43"/>
      <c r="H27" s="126" t="str">
        <f t="shared" si="4"/>
        <v/>
      </c>
      <c r="I27" s="126" t="str">
        <f t="shared" si="5"/>
        <v/>
      </c>
      <c r="J27" s="126" t="str">
        <f t="shared" si="6"/>
        <v/>
      </c>
      <c r="K27" s="126" t="str">
        <f t="shared" si="7"/>
        <v/>
      </c>
      <c r="L27" s="127" t="str">
        <f t="shared" si="1"/>
        <v/>
      </c>
      <c r="M27" s="5"/>
      <c r="N27" s="5"/>
      <c r="O27" s="5"/>
      <c r="P27" s="5"/>
      <c r="Q27" s="5"/>
      <c r="R27" s="5"/>
      <c r="S27" s="5"/>
      <c r="T27" s="5"/>
      <c r="U27" s="5"/>
      <c r="V27" s="5"/>
      <c r="W27" s="5"/>
      <c r="X27" s="5"/>
      <c r="Y27" s="5"/>
      <c r="Z27" s="5"/>
    </row>
    <row r="28" spans="1:26">
      <c r="A28" s="5"/>
      <c r="B28" s="200"/>
      <c r="C28" s="126" t="str">
        <f t="shared" si="0"/>
        <v/>
      </c>
      <c r="D28" s="126" t="str">
        <f t="shared" si="2"/>
        <v/>
      </c>
      <c r="E28" s="126" t="str">
        <f t="shared" si="3"/>
        <v/>
      </c>
      <c r="F28" s="42"/>
      <c r="G28" s="43"/>
      <c r="H28" s="126" t="str">
        <f t="shared" si="4"/>
        <v/>
      </c>
      <c r="I28" s="126" t="str">
        <f t="shared" si="5"/>
        <v/>
      </c>
      <c r="J28" s="126" t="str">
        <f t="shared" si="6"/>
        <v/>
      </c>
      <c r="K28" s="126" t="str">
        <f t="shared" si="7"/>
        <v/>
      </c>
      <c r="L28" s="127" t="str">
        <f t="shared" si="1"/>
        <v/>
      </c>
      <c r="M28" s="5"/>
      <c r="N28" s="5"/>
      <c r="O28" s="5"/>
      <c r="P28" s="5"/>
      <c r="Q28" s="5"/>
      <c r="R28" s="5"/>
      <c r="S28" s="5"/>
      <c r="T28" s="5"/>
      <c r="U28" s="5"/>
      <c r="V28" s="5"/>
      <c r="W28" s="5"/>
      <c r="X28" s="5"/>
      <c r="Y28" s="5"/>
      <c r="Z28" s="5"/>
    </row>
    <row r="29" spans="1:26">
      <c r="A29" s="5"/>
      <c r="B29" s="200"/>
      <c r="C29" s="126" t="str">
        <f t="shared" si="0"/>
        <v/>
      </c>
      <c r="D29" s="126" t="str">
        <f t="shared" si="2"/>
        <v/>
      </c>
      <c r="E29" s="126" t="str">
        <f t="shared" si="3"/>
        <v/>
      </c>
      <c r="F29" s="42"/>
      <c r="G29" s="43"/>
      <c r="H29" s="126" t="str">
        <f t="shared" si="4"/>
        <v/>
      </c>
      <c r="I29" s="126" t="str">
        <f t="shared" si="5"/>
        <v/>
      </c>
      <c r="J29" s="126" t="str">
        <f t="shared" si="6"/>
        <v/>
      </c>
      <c r="K29" s="126" t="str">
        <f t="shared" si="7"/>
        <v/>
      </c>
      <c r="L29" s="127" t="str">
        <f t="shared" si="1"/>
        <v/>
      </c>
      <c r="M29" s="5"/>
      <c r="N29" s="5"/>
      <c r="O29" s="5"/>
      <c r="P29" s="5"/>
      <c r="Q29" s="5"/>
      <c r="R29" s="5"/>
      <c r="S29" s="5"/>
      <c r="T29" s="5"/>
      <c r="U29" s="5"/>
      <c r="V29" s="5"/>
      <c r="W29" s="5"/>
      <c r="X29" s="5"/>
      <c r="Y29" s="5"/>
      <c r="Z29" s="5"/>
    </row>
    <row r="30" spans="1:26">
      <c r="A30" s="5"/>
      <c r="B30" s="200"/>
      <c r="C30" s="126" t="str">
        <f t="shared" si="0"/>
        <v/>
      </c>
      <c r="D30" s="126" t="str">
        <f t="shared" si="2"/>
        <v/>
      </c>
      <c r="E30" s="126" t="str">
        <f t="shared" si="3"/>
        <v/>
      </c>
      <c r="F30" s="42"/>
      <c r="G30" s="43"/>
      <c r="H30" s="126" t="str">
        <f t="shared" si="4"/>
        <v/>
      </c>
      <c r="I30" s="126" t="str">
        <f t="shared" si="5"/>
        <v/>
      </c>
      <c r="J30" s="126" t="str">
        <f t="shared" si="6"/>
        <v/>
      </c>
      <c r="K30" s="126" t="str">
        <f t="shared" si="7"/>
        <v/>
      </c>
      <c r="L30" s="127" t="str">
        <f t="shared" si="1"/>
        <v/>
      </c>
      <c r="M30" s="5"/>
      <c r="N30" s="5"/>
      <c r="O30" s="5"/>
      <c r="P30" s="5"/>
      <c r="Q30" s="5"/>
      <c r="R30" s="5"/>
      <c r="S30" s="5"/>
      <c r="T30" s="5"/>
      <c r="U30" s="5"/>
      <c r="V30" s="5"/>
      <c r="W30" s="5"/>
      <c r="X30" s="5"/>
      <c r="Y30" s="5"/>
      <c r="Z30" s="5"/>
    </row>
    <row r="31" spans="1:26">
      <c r="A31" s="5"/>
      <c r="B31" s="200"/>
      <c r="C31" s="126" t="str">
        <f t="shared" si="0"/>
        <v/>
      </c>
      <c r="D31" s="126" t="str">
        <f t="shared" si="2"/>
        <v/>
      </c>
      <c r="E31" s="126" t="str">
        <f t="shared" si="3"/>
        <v/>
      </c>
      <c r="F31" s="42"/>
      <c r="G31" s="43"/>
      <c r="H31" s="126" t="str">
        <f t="shared" si="4"/>
        <v/>
      </c>
      <c r="I31" s="126" t="str">
        <f t="shared" si="5"/>
        <v/>
      </c>
      <c r="J31" s="126" t="str">
        <f t="shared" si="6"/>
        <v/>
      </c>
      <c r="K31" s="126" t="str">
        <f t="shared" si="7"/>
        <v/>
      </c>
      <c r="L31" s="127" t="str">
        <f t="shared" si="1"/>
        <v/>
      </c>
      <c r="M31" s="5"/>
      <c r="N31" s="5"/>
      <c r="O31" s="5"/>
      <c r="P31" s="5"/>
      <c r="Q31" s="5"/>
      <c r="R31" s="5"/>
      <c r="S31" s="5"/>
      <c r="T31" s="5"/>
      <c r="U31" s="5"/>
      <c r="V31" s="5"/>
      <c r="W31" s="5"/>
      <c r="X31" s="5"/>
      <c r="Y31" s="5"/>
      <c r="Z31" s="5"/>
    </row>
    <row r="32" spans="1:26" ht="15" thickBot="1">
      <c r="A32" s="5"/>
      <c r="B32" s="201"/>
      <c r="C32" s="128" t="str">
        <f t="shared" si="0"/>
        <v/>
      </c>
      <c r="D32" s="128" t="str">
        <f t="shared" si="2"/>
        <v/>
      </c>
      <c r="E32" s="128" t="str">
        <f t="shared" si="3"/>
        <v/>
      </c>
      <c r="F32" s="44"/>
      <c r="G32" s="45"/>
      <c r="H32" s="128" t="str">
        <f t="shared" si="4"/>
        <v/>
      </c>
      <c r="I32" s="128" t="str">
        <f t="shared" si="5"/>
        <v/>
      </c>
      <c r="J32" s="128" t="str">
        <f t="shared" si="6"/>
        <v/>
      </c>
      <c r="K32" s="128" t="str">
        <f t="shared" si="7"/>
        <v/>
      </c>
      <c r="L32" s="129" t="str">
        <f t="shared" si="1"/>
        <v/>
      </c>
      <c r="M32" s="5"/>
      <c r="N32" s="5"/>
      <c r="O32" s="5"/>
      <c r="P32" s="5"/>
      <c r="Q32" s="5"/>
      <c r="R32" s="5"/>
      <c r="S32" s="5"/>
      <c r="T32" s="5"/>
      <c r="U32" s="5"/>
      <c r="V32" s="5"/>
      <c r="W32" s="5"/>
      <c r="X32" s="5"/>
      <c r="Y32" s="5"/>
      <c r="Z32" s="5"/>
    </row>
    <row r="33" spans="1:31" ht="15" thickBot="1">
      <c r="A33" s="5"/>
      <c r="B33" s="61" t="str">
        <f>IF(B17="","",SUM(B17:B32))</f>
        <v/>
      </c>
      <c r="C33" s="61" t="str">
        <f>IF(C17="","",C17)</f>
        <v/>
      </c>
      <c r="D33" s="5"/>
      <c r="E33" s="5"/>
      <c r="F33" s="5"/>
      <c r="G33" s="5"/>
      <c r="H33" s="285" t="s">
        <v>4</v>
      </c>
      <c r="I33" s="286"/>
      <c r="J33" s="286"/>
      <c r="K33" s="287"/>
      <c r="L33" s="130" t="str">
        <f>IF(L17="","",SUM(L17:L32))</f>
        <v/>
      </c>
      <c r="N33" s="5"/>
      <c r="O33" s="5"/>
      <c r="P33" s="5"/>
      <c r="Q33" s="5"/>
      <c r="R33" s="5"/>
      <c r="S33" s="5"/>
      <c r="T33" s="5"/>
      <c r="U33" s="5"/>
      <c r="V33" s="5"/>
      <c r="W33" s="5"/>
      <c r="X33" s="5"/>
      <c r="Y33" s="5"/>
      <c r="Z33" s="5"/>
      <c r="AA33" s="5"/>
      <c r="AB33" s="5"/>
    </row>
    <row r="34" spans="1:31">
      <c r="A34" s="5"/>
      <c r="B34" s="5"/>
      <c r="C34" s="5"/>
      <c r="D34" s="5"/>
      <c r="E34" s="5"/>
      <c r="F34" s="5"/>
      <c r="G34" s="5"/>
      <c r="H34" s="5"/>
      <c r="I34" s="5"/>
      <c r="J34" s="5"/>
      <c r="K34" s="5"/>
      <c r="L34" s="5"/>
      <c r="M34" s="5"/>
      <c r="N34" s="5"/>
      <c r="O34" s="5"/>
      <c r="P34" s="5"/>
      <c r="Q34" s="31"/>
      <c r="R34" s="5"/>
      <c r="S34" s="31"/>
      <c r="T34" s="5"/>
      <c r="U34" s="5"/>
      <c r="V34" s="5"/>
      <c r="W34" s="5"/>
      <c r="X34" s="5"/>
      <c r="Y34" s="5"/>
      <c r="Z34" s="5"/>
      <c r="AA34" s="5"/>
      <c r="AB34" s="5"/>
      <c r="AC34" s="5"/>
      <c r="AD34" s="5"/>
      <c r="AE34" s="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9.4" customHeight="1">
      <c r="A36" s="5"/>
      <c r="B36" s="295" t="s">
        <v>9</v>
      </c>
      <c r="C36" s="295"/>
      <c r="D36" s="295"/>
      <c r="E36" s="295"/>
      <c r="F36" s="295"/>
      <c r="G36" s="295"/>
      <c r="H36" s="295"/>
      <c r="I36" s="295"/>
      <c r="J36" s="295"/>
      <c r="K36" s="295"/>
      <c r="L36" s="295"/>
      <c r="M36" s="58"/>
      <c r="N36" s="5"/>
      <c r="O36" s="5"/>
      <c r="P36" s="5"/>
      <c r="Q36" s="5"/>
      <c r="R36" s="5"/>
      <c r="S36" s="5"/>
      <c r="T36" s="5"/>
      <c r="U36" s="5"/>
      <c r="V36" s="5"/>
      <c r="W36" s="5"/>
      <c r="X36" s="5"/>
      <c r="Y36" s="5"/>
      <c r="Z36" s="5"/>
      <c r="AA36" s="5"/>
      <c r="AB36" s="5"/>
      <c r="AC36" s="5"/>
      <c r="AD36" s="5"/>
      <c r="AE36" s="5"/>
    </row>
    <row r="37" spans="1:31">
      <c r="A37" s="5"/>
      <c r="B37" s="59" t="str">
        <f>HYPERLINK("#", "https://www.destatis.de/DE/Themen/Wirtschaft/Preise/Erzeugerpreisindex-gewerbliche-Produkte/_inhalt.html#sprg238922")</f>
        <v>https://www.destatis.de/DE/Themen/Wirtschaft/Preise/Erzeugerpreisindex-gewerbliche-Produkte/_inhalt.html#sprg238922</v>
      </c>
      <c r="C37" s="59"/>
      <c r="D37" s="59"/>
      <c r="E37" s="59"/>
      <c r="F37" s="59"/>
      <c r="G37" s="5"/>
      <c r="H37" s="5"/>
      <c r="I37" s="5"/>
      <c r="J37" s="5"/>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5"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5" thickBot="1">
      <c r="A42" s="5"/>
      <c r="B42" s="35" t="s">
        <v>13</v>
      </c>
      <c r="C42" s="36"/>
      <c r="D42" s="36"/>
      <c r="E42" s="36"/>
      <c r="F42" s="36"/>
      <c r="G42" s="36"/>
      <c r="H42" s="37">
        <f>PrüfungAufnahme225!$G$496</f>
        <v>44741</v>
      </c>
      <c r="I42" s="5"/>
      <c r="J42" s="5"/>
      <c r="K42" s="5"/>
      <c r="L42" s="5"/>
      <c r="M42" s="5"/>
      <c r="N42" s="5"/>
      <c r="O42" s="5"/>
      <c r="P42" s="5"/>
      <c r="Q42" s="5"/>
      <c r="R42" s="31"/>
      <c r="S42" s="5"/>
      <c r="T42" s="5"/>
      <c r="U42" s="5"/>
      <c r="V42" s="5"/>
      <c r="W42" s="5"/>
      <c r="X42" s="5"/>
      <c r="Y42" s="5"/>
      <c r="Z42" s="5"/>
      <c r="AA42" s="5"/>
      <c r="AB42" s="5"/>
      <c r="AC42" s="5"/>
      <c r="AD42" s="5"/>
      <c r="AE42" s="5"/>
    </row>
    <row r="43" spans="1:3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sheetData>
  <sheetProtection algorithmName="SHA-512" hashValue="C3ckLaWTG3rgOUBDTTS/8w4jM568lzWi5FsCQpoH0/35o7QAS2oT5Wk123Zh1iCTH0LPnwkQ6TljGNEmVpiYhA==" saltValue="T7Jmp/78CtWNJUkgXCpcrQ==" spinCount="100000" sheet="1" objects="1" scenarios="1"/>
  <mergeCells count="17">
    <mergeCell ref="H15:I16"/>
    <mergeCell ref="J15:K16"/>
    <mergeCell ref="L15:L16"/>
    <mergeCell ref="H33:K33"/>
    <mergeCell ref="B36:L36"/>
    <mergeCell ref="G15:G16"/>
    <mergeCell ref="B14:C14"/>
    <mergeCell ref="D14:E14"/>
    <mergeCell ref="B15:C16"/>
    <mergeCell ref="D15:E16"/>
    <mergeCell ref="F15:F16"/>
    <mergeCell ref="J12:K12"/>
    <mergeCell ref="B7:H7"/>
    <mergeCell ref="B9:F9"/>
    <mergeCell ref="B10:F10"/>
    <mergeCell ref="B11:F11"/>
    <mergeCell ref="B12:F12"/>
  </mergeCells>
  <conditionalFormatting sqref="G9:G10">
    <cfRule type="containsErrors" dxfId="12" priority="13">
      <formula>ISERROR(G9)</formula>
    </cfRule>
  </conditionalFormatting>
  <conditionalFormatting sqref="H9">
    <cfRule type="containsErrors" dxfId="11" priority="12">
      <formula>ISERROR(H9)</formula>
    </cfRule>
  </conditionalFormatting>
  <conditionalFormatting sqref="H10">
    <cfRule type="containsErrors" dxfId="10" priority="10">
      <formula>ISERROR(H10)</formula>
    </cfRule>
  </conditionalFormatting>
  <conditionalFormatting sqref="G11">
    <cfRule type="containsErrors" dxfId="9" priority="11">
      <formula>ISERROR(G11)</formula>
    </cfRule>
  </conditionalFormatting>
  <conditionalFormatting sqref="G12">
    <cfRule type="containsErrors" dxfId="8" priority="9">
      <formula>ISERROR(G12)</formula>
    </cfRule>
  </conditionalFormatting>
  <conditionalFormatting sqref="D14">
    <cfRule type="containsErrors" dxfId="7" priority="8">
      <formula>ISERROR(D14)</formula>
    </cfRule>
  </conditionalFormatting>
  <conditionalFormatting sqref="D14">
    <cfRule type="containsErrors" dxfId="6" priority="7">
      <formula>ISERROR(D14)</formula>
    </cfRule>
  </conditionalFormatting>
  <conditionalFormatting sqref="G14">
    <cfRule type="containsErrors" dxfId="5" priority="6">
      <formula>ISERROR(G14)</formula>
    </cfRule>
  </conditionalFormatting>
  <conditionalFormatting sqref="G14">
    <cfRule type="containsErrors" dxfId="4" priority="5">
      <formula>ISERROR(G14)</formula>
    </cfRule>
  </conditionalFormatting>
  <conditionalFormatting sqref="C17:E32">
    <cfRule type="containsErrors" dxfId="3" priority="3">
      <formula>ISERROR(C17)</formula>
    </cfRule>
  </conditionalFormatting>
  <conditionalFormatting sqref="C17:E32">
    <cfRule type="containsErrors" dxfId="2" priority="4">
      <formula>ISERROR(C17)</formula>
    </cfRule>
  </conditionalFormatting>
  <conditionalFormatting sqref="H17:L32">
    <cfRule type="containsErrors" dxfId="1" priority="1">
      <formula>ISERROR(H17)</formula>
    </cfRule>
  </conditionalFormatting>
  <conditionalFormatting sqref="H17:L32">
    <cfRule type="containsErrors" dxfId="0" priority="2">
      <formula>ISERROR(H17)</formula>
    </cfRule>
  </conditionalFormatting>
  <hyperlinks>
    <hyperlink ref="B37" location="sprg238922" display="sprg238922" xr:uid="{00000000-0004-0000-2000-000000000000}"/>
    <hyperlink ref="J12:K12" location="'Übersicht Baustoffe'!A1" display="'Übersicht Baustoffe" xr:uid="{00000000-0004-0000-2000-000001000000}"/>
  </hyperlinks>
  <pageMargins left="0.7" right="0.7" top="0.75" bottom="0.75" header="0.3" footer="0.3"/>
  <pageSetup paperSize="256" scale="35" orientation="portrait" horizontalDpi="30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A65"/>
  <sheetViews>
    <sheetView workbookViewId="0">
      <selection activeCell="C3" sqref="C3:D3"/>
    </sheetView>
  </sheetViews>
  <sheetFormatPr baseColWidth="10" defaultColWidth="11.44140625" defaultRowHeight="18"/>
  <cols>
    <col min="1" max="1" width="11.44140625" style="202"/>
    <col min="2" max="2" width="169.5546875" style="203" customWidth="1"/>
    <col min="3" max="16384" width="11.44140625" style="202"/>
  </cols>
  <sheetData>
    <row r="1" spans="1:27">
      <c r="A1" s="5"/>
      <c r="B1" s="58"/>
      <c r="C1" s="5"/>
      <c r="D1" s="5"/>
      <c r="E1" s="5"/>
      <c r="F1" s="5"/>
      <c r="G1" s="5"/>
      <c r="H1" s="5"/>
      <c r="I1" s="5"/>
      <c r="J1" s="5"/>
      <c r="K1" s="5"/>
      <c r="L1" s="5"/>
      <c r="M1" s="5"/>
      <c r="N1" s="5"/>
      <c r="O1" s="5"/>
      <c r="P1" s="5"/>
      <c r="Q1" s="5"/>
      <c r="R1" s="5"/>
      <c r="S1" s="5"/>
      <c r="T1" s="5"/>
      <c r="U1" s="5"/>
      <c r="V1" s="5"/>
      <c r="W1" s="5"/>
      <c r="X1" s="5"/>
      <c r="Y1" s="5"/>
      <c r="Z1" s="5"/>
    </row>
    <row r="2" spans="1:27" ht="19.8">
      <c r="A2" s="5"/>
      <c r="B2" s="232" t="s">
        <v>152</v>
      </c>
      <c r="C2" s="232"/>
      <c r="D2" s="5"/>
      <c r="E2" s="5"/>
      <c r="F2" s="5"/>
      <c r="G2" s="5"/>
      <c r="H2" s="5"/>
      <c r="I2" s="5"/>
      <c r="J2" s="5"/>
      <c r="K2" s="5"/>
      <c r="L2" s="5"/>
      <c r="M2" s="5"/>
      <c r="N2" s="5"/>
      <c r="O2" s="5"/>
      <c r="P2" s="5"/>
      <c r="Q2" s="5"/>
      <c r="R2" s="5"/>
      <c r="S2" s="5"/>
      <c r="T2" s="5"/>
      <c r="U2" s="5"/>
      <c r="V2" s="5"/>
      <c r="W2" s="5"/>
      <c r="X2" s="5"/>
      <c r="Y2" s="5"/>
      <c r="Z2" s="5"/>
    </row>
    <row r="3" spans="1:27">
      <c r="A3" s="5"/>
      <c r="B3" s="58" t="s">
        <v>155</v>
      </c>
      <c r="C3" s="303" t="s">
        <v>148</v>
      </c>
      <c r="D3" s="304"/>
      <c r="E3" s="5"/>
      <c r="F3" s="5"/>
      <c r="G3" s="5"/>
      <c r="H3" s="5"/>
      <c r="I3" s="5"/>
      <c r="J3" s="5"/>
      <c r="K3" s="5"/>
      <c r="L3" s="5"/>
      <c r="M3" s="5"/>
      <c r="N3" s="5"/>
      <c r="O3" s="5"/>
      <c r="P3" s="5"/>
      <c r="Q3" s="5"/>
      <c r="R3" s="5"/>
      <c r="S3" s="5"/>
      <c r="T3" s="5"/>
      <c r="U3" s="5"/>
      <c r="V3" s="5"/>
      <c r="W3" s="5"/>
      <c r="X3" s="5"/>
      <c r="Y3" s="5"/>
      <c r="Z3" s="5"/>
    </row>
    <row r="4" spans="1:27">
      <c r="A4" s="5"/>
      <c r="B4" s="58" t="s">
        <v>136</v>
      </c>
      <c r="C4" s="5"/>
      <c r="D4" s="5"/>
      <c r="E4" s="5"/>
      <c r="F4" s="5"/>
      <c r="G4" s="5"/>
      <c r="H4" s="5"/>
      <c r="I4" s="5"/>
      <c r="J4" s="5"/>
      <c r="K4" s="5"/>
      <c r="L4" s="5"/>
      <c r="M4" s="5"/>
      <c r="N4" s="5"/>
      <c r="O4" s="5"/>
      <c r="P4" s="5"/>
      <c r="Q4" s="5"/>
      <c r="R4" s="5"/>
      <c r="S4" s="5"/>
      <c r="T4" s="5"/>
      <c r="U4" s="5"/>
      <c r="V4" s="5"/>
      <c r="W4" s="5"/>
      <c r="X4" s="5"/>
      <c r="Y4" s="5"/>
      <c r="Z4" s="5"/>
      <c r="AA4" s="5"/>
    </row>
    <row r="5" spans="1:27">
      <c r="A5" s="5"/>
      <c r="B5" s="58"/>
      <c r="C5" s="5"/>
      <c r="D5" s="5"/>
      <c r="E5" s="5"/>
      <c r="F5" s="5"/>
      <c r="G5" s="5"/>
      <c r="H5" s="5"/>
      <c r="I5" s="5"/>
      <c r="J5" s="5"/>
      <c r="K5" s="5"/>
      <c r="L5" s="5"/>
      <c r="M5" s="5"/>
      <c r="N5" s="5"/>
      <c r="O5" s="5"/>
      <c r="P5" s="5"/>
      <c r="Q5" s="5"/>
      <c r="R5" s="5"/>
      <c r="S5" s="5"/>
      <c r="T5" s="5"/>
      <c r="U5" s="5"/>
      <c r="V5" s="5"/>
      <c r="W5" s="5"/>
      <c r="X5" s="5"/>
      <c r="Y5" s="5"/>
      <c r="Z5" s="5"/>
      <c r="AA5" s="5"/>
    </row>
    <row r="6" spans="1:27">
      <c r="A6" s="5"/>
      <c r="B6" s="58" t="s">
        <v>135</v>
      </c>
      <c r="C6" s="5"/>
      <c r="D6" s="5"/>
      <c r="E6" s="5"/>
      <c r="F6" s="5"/>
      <c r="G6" s="5"/>
      <c r="H6" s="5"/>
      <c r="I6" s="5"/>
      <c r="J6" s="5"/>
      <c r="K6" s="5"/>
      <c r="L6" s="5"/>
      <c r="M6" s="5"/>
      <c r="N6" s="5"/>
      <c r="O6" s="5"/>
      <c r="P6" s="5"/>
      <c r="Q6" s="5"/>
      <c r="R6" s="5"/>
      <c r="S6" s="5"/>
      <c r="T6" s="5"/>
      <c r="U6" s="5"/>
      <c r="V6" s="5"/>
      <c r="W6" s="5"/>
      <c r="X6" s="5"/>
      <c r="Y6" s="5"/>
      <c r="Z6" s="5"/>
      <c r="AA6" s="5"/>
    </row>
    <row r="7" spans="1:27">
      <c r="A7" s="5"/>
      <c r="B7" s="58" t="s">
        <v>141</v>
      </c>
      <c r="C7" s="5"/>
      <c r="D7" s="5"/>
      <c r="E7" s="5"/>
      <c r="F7" s="5"/>
      <c r="G7" s="5"/>
      <c r="H7" s="5"/>
      <c r="I7" s="5"/>
      <c r="J7" s="5"/>
      <c r="K7" s="5"/>
      <c r="L7" s="5"/>
      <c r="M7" s="5"/>
      <c r="N7" s="5"/>
      <c r="O7" s="5"/>
      <c r="P7" s="5"/>
      <c r="Q7" s="5"/>
      <c r="R7" s="5"/>
      <c r="S7" s="5"/>
      <c r="T7" s="5"/>
      <c r="U7" s="5"/>
      <c r="V7" s="5"/>
      <c r="W7" s="5"/>
      <c r="X7" s="5"/>
      <c r="Y7" s="5"/>
      <c r="Z7" s="5"/>
      <c r="AA7" s="5"/>
    </row>
    <row r="8" spans="1:27">
      <c r="A8" s="5"/>
      <c r="B8" s="58" t="s">
        <v>142</v>
      </c>
      <c r="C8" s="5"/>
      <c r="D8" s="5"/>
      <c r="E8" s="5"/>
      <c r="F8" s="5"/>
      <c r="G8" s="5"/>
      <c r="H8" s="5"/>
      <c r="I8" s="5"/>
      <c r="J8" s="5"/>
      <c r="K8" s="5"/>
      <c r="L8" s="5"/>
      <c r="M8" s="5"/>
      <c r="N8" s="5"/>
      <c r="O8" s="5"/>
      <c r="P8" s="5"/>
      <c r="Q8" s="5"/>
      <c r="R8" s="5"/>
      <c r="S8" s="5"/>
      <c r="T8" s="5"/>
      <c r="U8" s="5"/>
      <c r="V8" s="5"/>
      <c r="W8" s="5"/>
      <c r="X8" s="5"/>
      <c r="Y8" s="5"/>
      <c r="Z8" s="5"/>
      <c r="AA8" s="5"/>
    </row>
    <row r="9" spans="1:27">
      <c r="A9" s="5"/>
      <c r="B9" s="58"/>
      <c r="C9" s="5"/>
      <c r="D9" s="5"/>
      <c r="E9" s="5"/>
      <c r="F9" s="5"/>
      <c r="G9" s="5"/>
      <c r="H9" s="5"/>
      <c r="I9" s="5"/>
      <c r="J9" s="5"/>
      <c r="K9" s="5"/>
      <c r="L9" s="5"/>
      <c r="M9" s="5"/>
      <c r="N9" s="5"/>
      <c r="O9" s="5"/>
      <c r="P9" s="5"/>
      <c r="Q9" s="5"/>
      <c r="R9" s="5"/>
      <c r="S9" s="5"/>
      <c r="T9" s="5"/>
      <c r="U9" s="5"/>
      <c r="V9" s="5"/>
      <c r="W9" s="5"/>
      <c r="X9" s="5"/>
      <c r="Y9" s="5"/>
      <c r="Z9" s="5"/>
      <c r="AA9" s="5"/>
    </row>
    <row r="10" spans="1:27">
      <c r="A10" s="5"/>
      <c r="B10" s="58" t="s">
        <v>137</v>
      </c>
      <c r="C10" s="5"/>
      <c r="D10" s="5"/>
      <c r="E10" s="5"/>
      <c r="F10" s="5"/>
      <c r="G10" s="5"/>
      <c r="H10" s="5"/>
      <c r="I10" s="5"/>
      <c r="J10" s="5"/>
      <c r="K10" s="5"/>
      <c r="L10" s="5"/>
      <c r="M10" s="5"/>
      <c r="N10" s="5"/>
      <c r="O10" s="5"/>
      <c r="P10" s="5"/>
      <c r="Q10" s="5"/>
      <c r="R10" s="5"/>
      <c r="S10" s="5"/>
      <c r="T10" s="5"/>
      <c r="U10" s="5"/>
      <c r="V10" s="5"/>
      <c r="W10" s="5"/>
      <c r="X10" s="5"/>
      <c r="Y10" s="5"/>
      <c r="Z10" s="5"/>
      <c r="AA10" s="5"/>
    </row>
    <row r="11" spans="1:27">
      <c r="A11" s="5"/>
      <c r="B11" s="58" t="s">
        <v>146</v>
      </c>
      <c r="C11" s="5"/>
      <c r="D11" s="5"/>
      <c r="E11" s="5"/>
      <c r="F11" s="5"/>
      <c r="G11" s="5"/>
      <c r="H11" s="5"/>
      <c r="I11" s="5"/>
      <c r="J11" s="5"/>
      <c r="K11" s="5"/>
      <c r="L11" s="5"/>
      <c r="M11" s="5"/>
      <c r="N11" s="5"/>
      <c r="O11" s="5"/>
      <c r="P11" s="5"/>
      <c r="Q11" s="5"/>
      <c r="R11" s="5"/>
      <c r="S11" s="5"/>
      <c r="T11" s="5"/>
      <c r="U11" s="5"/>
      <c r="V11" s="5"/>
      <c r="W11" s="5"/>
      <c r="X11" s="5"/>
      <c r="Y11" s="5"/>
      <c r="Z11" s="5"/>
      <c r="AA11" s="5"/>
    </row>
    <row r="12" spans="1:27">
      <c r="A12" s="5"/>
      <c r="B12" s="58" t="s">
        <v>138</v>
      </c>
      <c r="C12" s="5"/>
      <c r="D12" s="5"/>
      <c r="E12" s="5"/>
      <c r="F12" s="5"/>
      <c r="G12" s="5"/>
      <c r="H12" s="5"/>
      <c r="I12" s="5"/>
      <c r="J12" s="5"/>
      <c r="K12" s="5"/>
      <c r="L12" s="5"/>
      <c r="M12" s="5"/>
      <c r="N12" s="5"/>
      <c r="O12" s="5"/>
      <c r="P12" s="5"/>
      <c r="Q12" s="5"/>
      <c r="R12" s="5"/>
      <c r="S12" s="5"/>
      <c r="T12" s="5"/>
      <c r="U12" s="5"/>
      <c r="V12" s="5"/>
      <c r="W12" s="5"/>
      <c r="X12" s="5"/>
      <c r="Y12" s="5"/>
      <c r="Z12" s="5"/>
      <c r="AA12" s="5"/>
    </row>
    <row r="13" spans="1:27">
      <c r="A13" s="5"/>
      <c r="B13" s="58" t="s">
        <v>139</v>
      </c>
      <c r="C13" s="5"/>
      <c r="D13" s="5"/>
      <c r="E13" s="5"/>
      <c r="F13" s="5"/>
      <c r="G13" s="5"/>
      <c r="H13" s="5"/>
      <c r="I13" s="5"/>
      <c r="J13" s="5"/>
      <c r="K13" s="5"/>
      <c r="L13" s="5"/>
      <c r="M13" s="5"/>
      <c r="N13" s="5"/>
      <c r="O13" s="5"/>
      <c r="P13" s="5"/>
      <c r="Q13" s="5"/>
      <c r="R13" s="5"/>
      <c r="S13" s="5"/>
      <c r="T13" s="5"/>
      <c r="U13" s="5"/>
      <c r="V13" s="5"/>
      <c r="W13" s="5"/>
      <c r="X13" s="5"/>
      <c r="Y13" s="5"/>
      <c r="Z13" s="5"/>
      <c r="AA13" s="5"/>
    </row>
    <row r="14" spans="1:27">
      <c r="A14" s="5"/>
      <c r="B14" s="58"/>
      <c r="C14" s="5"/>
      <c r="D14" s="5"/>
      <c r="E14" s="5"/>
      <c r="F14" s="5"/>
      <c r="G14" s="5"/>
      <c r="H14" s="5"/>
      <c r="I14" s="5"/>
      <c r="J14" s="5"/>
      <c r="K14" s="5"/>
      <c r="L14" s="5"/>
      <c r="M14" s="5"/>
      <c r="N14" s="5"/>
      <c r="O14" s="5"/>
      <c r="P14" s="5"/>
      <c r="Q14" s="5"/>
      <c r="R14" s="5"/>
      <c r="S14" s="5"/>
      <c r="T14" s="5"/>
      <c r="U14" s="5"/>
      <c r="V14" s="5"/>
      <c r="W14" s="5"/>
      <c r="X14" s="5"/>
      <c r="Y14" s="5"/>
      <c r="Z14" s="5"/>
      <c r="AA14" s="5"/>
    </row>
    <row r="15" spans="1:27">
      <c r="A15" s="5"/>
      <c r="B15" s="58" t="s">
        <v>140</v>
      </c>
      <c r="C15" s="5"/>
      <c r="D15" s="5"/>
      <c r="E15" s="5"/>
      <c r="F15" s="5"/>
      <c r="G15" s="5"/>
      <c r="H15" s="5"/>
      <c r="I15" s="5"/>
      <c r="J15" s="5"/>
      <c r="K15" s="5"/>
      <c r="L15" s="5"/>
      <c r="M15" s="5"/>
      <c r="N15" s="5"/>
      <c r="O15" s="5"/>
      <c r="P15" s="5"/>
      <c r="Q15" s="5"/>
      <c r="R15" s="5"/>
      <c r="S15" s="5"/>
      <c r="T15" s="5"/>
      <c r="U15" s="5"/>
      <c r="V15" s="5"/>
      <c r="W15" s="5"/>
      <c r="X15" s="5"/>
      <c r="Y15" s="5"/>
      <c r="Z15" s="5"/>
      <c r="AA15" s="5"/>
    </row>
    <row r="16" spans="1:27">
      <c r="A16" s="5"/>
      <c r="B16" s="58" t="s">
        <v>156</v>
      </c>
      <c r="C16" s="5"/>
      <c r="D16" s="5"/>
      <c r="E16" s="5"/>
      <c r="F16" s="5"/>
      <c r="G16" s="5"/>
      <c r="H16" s="5"/>
      <c r="I16" s="5"/>
      <c r="J16" s="5"/>
      <c r="K16" s="5"/>
      <c r="L16" s="5"/>
      <c r="M16" s="5"/>
      <c r="N16" s="5"/>
      <c r="O16" s="5"/>
      <c r="P16" s="5"/>
      <c r="Q16" s="5"/>
      <c r="R16" s="5"/>
      <c r="S16" s="5"/>
      <c r="T16" s="5"/>
      <c r="U16" s="5"/>
      <c r="V16" s="5"/>
      <c r="W16" s="5"/>
      <c r="X16" s="5"/>
      <c r="Y16" s="5"/>
      <c r="Z16" s="5"/>
      <c r="AA16" s="5"/>
    </row>
    <row r="17" spans="1:27" ht="144.6">
      <c r="A17" s="5"/>
      <c r="B17" s="204" t="s">
        <v>154</v>
      </c>
      <c r="C17" s="5"/>
      <c r="D17" s="5"/>
      <c r="E17" s="5"/>
      <c r="F17" s="5"/>
      <c r="G17" s="5"/>
      <c r="H17" s="5"/>
      <c r="I17" s="5"/>
      <c r="J17" s="5"/>
      <c r="K17" s="5"/>
      <c r="L17" s="5"/>
      <c r="M17" s="5"/>
      <c r="N17" s="5"/>
      <c r="O17" s="5"/>
      <c r="P17" s="5"/>
      <c r="Q17" s="5"/>
      <c r="R17" s="5"/>
      <c r="S17" s="5"/>
      <c r="T17" s="5"/>
      <c r="U17" s="5"/>
      <c r="V17" s="5"/>
      <c r="W17" s="5"/>
      <c r="X17" s="5"/>
      <c r="Y17" s="5"/>
      <c r="Z17" s="5"/>
      <c r="AA17" s="5"/>
    </row>
    <row r="18" spans="1:27">
      <c r="A18" s="5"/>
      <c r="B18" s="58"/>
      <c r="C18" s="5"/>
      <c r="D18" s="5"/>
      <c r="E18" s="5"/>
      <c r="F18" s="5"/>
      <c r="G18" s="5"/>
      <c r="H18" s="5"/>
      <c r="I18" s="5"/>
      <c r="J18" s="5"/>
      <c r="K18" s="5"/>
      <c r="L18" s="5"/>
      <c r="M18" s="5"/>
      <c r="N18" s="5"/>
      <c r="O18" s="5"/>
      <c r="P18" s="5"/>
      <c r="Q18" s="5"/>
      <c r="R18" s="5"/>
      <c r="S18" s="5"/>
      <c r="T18" s="5"/>
      <c r="U18" s="5"/>
      <c r="V18" s="5"/>
      <c r="W18" s="5"/>
      <c r="X18" s="5"/>
      <c r="Y18" s="5"/>
      <c r="Z18" s="5"/>
      <c r="AA18" s="5"/>
    </row>
    <row r="19" spans="1:27">
      <c r="A19" s="5"/>
      <c r="B19" s="58" t="s">
        <v>157</v>
      </c>
      <c r="C19" s="5"/>
      <c r="D19" s="5"/>
      <c r="E19" s="5"/>
      <c r="F19" s="5"/>
      <c r="G19" s="5"/>
      <c r="H19" s="5"/>
      <c r="I19" s="5"/>
      <c r="J19" s="5"/>
      <c r="K19" s="5"/>
      <c r="L19" s="5"/>
      <c r="M19" s="5"/>
      <c r="N19" s="5"/>
      <c r="O19" s="5"/>
      <c r="P19" s="5"/>
      <c r="Q19" s="5"/>
      <c r="R19" s="5"/>
      <c r="S19" s="5"/>
      <c r="T19" s="5"/>
      <c r="U19" s="5"/>
      <c r="V19" s="5"/>
      <c r="W19" s="5"/>
      <c r="X19" s="5"/>
      <c r="Y19" s="5"/>
      <c r="Z19" s="5"/>
      <c r="AA19" s="5"/>
    </row>
    <row r="20" spans="1:27" ht="29.4">
      <c r="A20" s="5"/>
      <c r="B20" s="204" t="s">
        <v>151</v>
      </c>
      <c r="C20" s="5"/>
      <c r="D20" s="5"/>
      <c r="E20" s="5"/>
      <c r="F20" s="5"/>
      <c r="G20" s="5"/>
      <c r="H20" s="5"/>
      <c r="I20" s="5"/>
      <c r="J20" s="5"/>
      <c r="K20" s="5"/>
      <c r="L20" s="5"/>
      <c r="M20" s="5"/>
      <c r="N20" s="5"/>
      <c r="O20" s="5"/>
      <c r="P20" s="5"/>
      <c r="Q20" s="5"/>
      <c r="R20" s="5"/>
      <c r="S20" s="5"/>
      <c r="T20" s="5"/>
      <c r="U20" s="5"/>
      <c r="V20" s="5"/>
      <c r="W20" s="5"/>
      <c r="X20" s="5"/>
      <c r="Y20" s="5"/>
      <c r="Z20" s="5"/>
      <c r="AA20" s="5"/>
    </row>
    <row r="21" spans="1:27">
      <c r="A21" s="5"/>
      <c r="B21" s="58"/>
      <c r="C21" s="5"/>
      <c r="D21" s="5"/>
      <c r="E21" s="5"/>
      <c r="F21" s="5"/>
      <c r="G21" s="5"/>
      <c r="H21" s="5"/>
      <c r="I21" s="5"/>
      <c r="J21" s="5"/>
      <c r="K21" s="5"/>
      <c r="L21" s="5"/>
      <c r="M21" s="5"/>
      <c r="N21" s="5"/>
      <c r="O21" s="5"/>
      <c r="P21" s="5"/>
      <c r="Q21" s="5"/>
      <c r="R21" s="5"/>
      <c r="S21" s="5"/>
      <c r="T21" s="5"/>
      <c r="U21" s="5"/>
      <c r="V21" s="5"/>
      <c r="W21" s="5"/>
      <c r="X21" s="5"/>
      <c r="Y21" s="5"/>
      <c r="Z21" s="5"/>
      <c r="AA21" s="5"/>
    </row>
    <row r="22" spans="1:27">
      <c r="A22" s="5"/>
      <c r="B22" s="58" t="s">
        <v>143</v>
      </c>
      <c r="C22" s="5"/>
      <c r="D22" s="5"/>
      <c r="E22" s="5"/>
      <c r="F22" s="5"/>
      <c r="G22" s="5"/>
      <c r="H22" s="5"/>
      <c r="I22" s="5"/>
      <c r="J22" s="5"/>
      <c r="K22" s="5"/>
      <c r="L22" s="5"/>
      <c r="M22" s="5"/>
      <c r="N22" s="5"/>
      <c r="O22" s="5"/>
      <c r="P22" s="5"/>
      <c r="Q22" s="5"/>
      <c r="R22" s="5"/>
      <c r="S22" s="5"/>
      <c r="T22" s="5"/>
      <c r="U22" s="5"/>
      <c r="V22" s="5"/>
      <c r="W22" s="5"/>
      <c r="X22" s="5"/>
      <c r="Y22" s="5"/>
      <c r="Z22" s="5"/>
      <c r="AA22" s="5"/>
    </row>
    <row r="23" spans="1:27" ht="58.2">
      <c r="A23" s="5"/>
      <c r="B23" s="58" t="s">
        <v>153</v>
      </c>
      <c r="C23" s="5"/>
      <c r="D23" s="5"/>
      <c r="E23" s="5"/>
      <c r="F23" s="5"/>
      <c r="G23" s="5"/>
      <c r="H23" s="5"/>
      <c r="I23" s="5"/>
      <c r="J23" s="5"/>
      <c r="K23" s="5"/>
      <c r="L23" s="5"/>
      <c r="M23" s="5"/>
      <c r="N23" s="5"/>
      <c r="O23" s="5"/>
      <c r="P23" s="5"/>
      <c r="Q23" s="5"/>
      <c r="R23" s="5"/>
      <c r="S23" s="5"/>
      <c r="T23" s="5"/>
      <c r="U23" s="5"/>
      <c r="V23" s="5"/>
      <c r="W23" s="5"/>
      <c r="X23" s="5"/>
      <c r="Y23" s="5"/>
      <c r="Z23" s="5"/>
      <c r="AA23" s="5"/>
    </row>
    <row r="24" spans="1:27">
      <c r="A24" s="5"/>
      <c r="B24" s="58"/>
      <c r="C24" s="5"/>
      <c r="D24" s="5"/>
      <c r="E24" s="5"/>
      <c r="F24" s="5"/>
      <c r="G24" s="5"/>
      <c r="H24" s="5"/>
      <c r="I24" s="5"/>
      <c r="J24" s="5"/>
      <c r="K24" s="5"/>
      <c r="L24" s="5"/>
      <c r="M24" s="5"/>
      <c r="N24" s="5"/>
      <c r="O24" s="5"/>
      <c r="P24" s="5"/>
      <c r="Q24" s="5"/>
      <c r="R24" s="5"/>
      <c r="S24" s="5"/>
      <c r="T24" s="5"/>
      <c r="U24" s="5"/>
      <c r="V24" s="5"/>
      <c r="W24" s="5"/>
      <c r="X24" s="5"/>
      <c r="Y24" s="5"/>
      <c r="Z24" s="5"/>
      <c r="AA24" s="5"/>
    </row>
    <row r="25" spans="1:27">
      <c r="A25" s="5"/>
      <c r="B25" s="58" t="s">
        <v>144</v>
      </c>
      <c r="C25" s="5"/>
      <c r="D25" s="5"/>
      <c r="E25" s="5"/>
      <c r="F25" s="5"/>
      <c r="G25" s="5"/>
      <c r="H25" s="5"/>
      <c r="I25" s="5"/>
      <c r="J25" s="5"/>
      <c r="K25" s="5"/>
      <c r="L25" s="5"/>
      <c r="M25" s="5"/>
      <c r="N25" s="5"/>
      <c r="O25" s="5"/>
      <c r="P25" s="5"/>
      <c r="Q25" s="5"/>
      <c r="R25" s="5"/>
      <c r="S25" s="5"/>
      <c r="T25" s="5"/>
      <c r="U25" s="5"/>
      <c r="V25" s="5"/>
      <c r="W25" s="5"/>
      <c r="X25" s="5"/>
      <c r="Y25" s="5"/>
      <c r="Z25" s="5"/>
      <c r="AA25" s="5"/>
    </row>
    <row r="26" spans="1:27" ht="58.2">
      <c r="A26" s="5"/>
      <c r="B26" s="58" t="s">
        <v>149</v>
      </c>
      <c r="C26" s="5"/>
      <c r="D26" s="5"/>
      <c r="E26" s="5"/>
      <c r="F26" s="5"/>
      <c r="G26" s="5"/>
      <c r="H26" s="5"/>
      <c r="I26" s="5"/>
      <c r="J26" s="5"/>
      <c r="K26" s="5"/>
      <c r="L26" s="5"/>
      <c r="M26" s="5"/>
      <c r="N26" s="5"/>
      <c r="O26" s="5"/>
      <c r="P26" s="5"/>
      <c r="Q26" s="5"/>
      <c r="R26" s="5"/>
      <c r="S26" s="5"/>
      <c r="T26" s="5"/>
      <c r="U26" s="5"/>
      <c r="V26" s="5"/>
      <c r="W26" s="5"/>
      <c r="X26" s="5"/>
      <c r="Y26" s="5"/>
      <c r="Z26" s="5"/>
      <c r="AA26" s="5"/>
    </row>
    <row r="27" spans="1:27">
      <c r="A27" s="5"/>
      <c r="B27" s="58"/>
      <c r="C27" s="5"/>
      <c r="D27" s="5"/>
      <c r="E27" s="5"/>
      <c r="F27" s="5"/>
      <c r="G27" s="5"/>
      <c r="H27" s="5"/>
      <c r="I27" s="5"/>
      <c r="J27" s="5"/>
      <c r="K27" s="5"/>
      <c r="L27" s="5"/>
      <c r="M27" s="5"/>
      <c r="N27" s="5"/>
      <c r="O27" s="5"/>
      <c r="P27" s="5"/>
      <c r="Q27" s="5"/>
      <c r="R27" s="5"/>
      <c r="S27" s="5"/>
      <c r="T27" s="5"/>
      <c r="U27" s="5"/>
      <c r="V27" s="5"/>
      <c r="W27" s="5"/>
      <c r="X27" s="5"/>
      <c r="Y27" s="5"/>
      <c r="Z27" s="5"/>
      <c r="AA27" s="5"/>
    </row>
    <row r="28" spans="1:27">
      <c r="A28" s="5"/>
      <c r="B28" s="58" t="s">
        <v>145</v>
      </c>
      <c r="C28" s="5"/>
      <c r="D28" s="5"/>
      <c r="E28" s="5"/>
      <c r="F28" s="5"/>
      <c r="G28" s="5"/>
      <c r="H28" s="5"/>
      <c r="I28" s="5"/>
      <c r="J28" s="5"/>
      <c r="K28" s="5"/>
      <c r="L28" s="5"/>
      <c r="M28" s="5"/>
      <c r="N28" s="5"/>
      <c r="O28" s="5"/>
      <c r="P28" s="5"/>
      <c r="Q28" s="5"/>
      <c r="R28" s="5"/>
      <c r="S28" s="5"/>
      <c r="T28" s="5"/>
      <c r="U28" s="5"/>
      <c r="V28" s="5"/>
      <c r="W28" s="5"/>
      <c r="X28" s="5"/>
      <c r="Y28" s="5"/>
      <c r="Z28" s="5"/>
      <c r="AA28" s="5"/>
    </row>
    <row r="29" spans="1:27" ht="43.8">
      <c r="A29" s="5"/>
      <c r="B29" s="204" t="s">
        <v>150</v>
      </c>
      <c r="C29" s="5"/>
      <c r="D29" s="5"/>
      <c r="E29" s="5"/>
      <c r="F29" s="5"/>
      <c r="G29" s="5"/>
      <c r="H29" s="5"/>
      <c r="I29" s="5"/>
      <c r="J29" s="5"/>
      <c r="K29" s="5"/>
      <c r="L29" s="5"/>
      <c r="M29" s="5"/>
      <c r="N29" s="5"/>
      <c r="O29" s="5"/>
      <c r="P29" s="5"/>
      <c r="Q29" s="5"/>
      <c r="R29" s="5"/>
      <c r="S29" s="5"/>
      <c r="T29" s="5"/>
      <c r="U29" s="5"/>
      <c r="V29" s="5"/>
      <c r="W29" s="5"/>
      <c r="X29" s="5"/>
      <c r="Y29" s="5"/>
      <c r="Z29" s="5"/>
      <c r="AA29" s="5"/>
    </row>
    <row r="30" spans="1:27">
      <c r="A30" s="5"/>
      <c r="B30" s="58"/>
      <c r="C30" s="5"/>
      <c r="D30" s="5"/>
      <c r="E30" s="5"/>
      <c r="F30" s="5"/>
      <c r="G30" s="5"/>
      <c r="H30" s="5"/>
      <c r="I30" s="5"/>
      <c r="J30" s="5"/>
      <c r="K30" s="5"/>
      <c r="L30" s="5"/>
      <c r="M30" s="5"/>
      <c r="N30" s="5"/>
      <c r="O30" s="5"/>
      <c r="P30" s="5"/>
      <c r="Q30" s="5"/>
      <c r="R30" s="5"/>
      <c r="S30" s="5"/>
      <c r="T30" s="5"/>
      <c r="U30" s="5"/>
      <c r="V30" s="5"/>
      <c r="W30" s="5"/>
      <c r="X30" s="5"/>
      <c r="Y30" s="5"/>
      <c r="Z30" s="5"/>
      <c r="AA30" s="5"/>
    </row>
    <row r="31" spans="1:27">
      <c r="A31" s="5"/>
      <c r="B31" s="58"/>
      <c r="C31" s="5"/>
      <c r="D31" s="5"/>
      <c r="E31" s="5"/>
      <c r="F31" s="5"/>
      <c r="G31" s="5"/>
      <c r="H31" s="5"/>
      <c r="I31" s="5"/>
      <c r="J31" s="5"/>
      <c r="K31" s="5"/>
      <c r="L31" s="5"/>
      <c r="M31" s="5"/>
      <c r="N31" s="5"/>
      <c r="O31" s="5"/>
      <c r="P31" s="5"/>
      <c r="Q31" s="5"/>
      <c r="R31" s="5"/>
      <c r="S31" s="5"/>
      <c r="T31" s="5"/>
      <c r="U31" s="5"/>
      <c r="V31" s="5"/>
      <c r="W31" s="5"/>
      <c r="X31" s="5"/>
      <c r="Y31" s="5"/>
      <c r="Z31" s="5"/>
      <c r="AA31" s="5"/>
    </row>
    <row r="32" spans="1:27">
      <c r="A32" s="5"/>
      <c r="B32" s="58"/>
      <c r="C32" s="5"/>
      <c r="D32" s="5"/>
      <c r="E32" s="5"/>
      <c r="F32" s="5"/>
      <c r="G32" s="5"/>
      <c r="H32" s="5"/>
      <c r="I32" s="5"/>
      <c r="J32" s="5"/>
      <c r="K32" s="5"/>
      <c r="L32" s="5"/>
      <c r="M32" s="5"/>
      <c r="N32" s="5"/>
      <c r="O32" s="5"/>
      <c r="P32" s="5"/>
      <c r="Q32" s="5"/>
      <c r="R32" s="5"/>
      <c r="S32" s="5"/>
      <c r="T32" s="5"/>
      <c r="U32" s="5"/>
      <c r="V32" s="5"/>
      <c r="W32" s="5"/>
      <c r="X32" s="5"/>
      <c r="Y32" s="5"/>
      <c r="Z32" s="5"/>
      <c r="AA32" s="5"/>
    </row>
    <row r="33" spans="1:27">
      <c r="A33" s="5"/>
      <c r="B33" s="58"/>
      <c r="C33" s="5"/>
      <c r="D33" s="5"/>
      <c r="E33" s="5"/>
      <c r="F33" s="5"/>
      <c r="G33" s="5"/>
      <c r="H33" s="5"/>
      <c r="I33" s="5"/>
      <c r="J33" s="5"/>
      <c r="K33" s="5"/>
      <c r="L33" s="5"/>
      <c r="M33" s="5"/>
      <c r="N33" s="5"/>
      <c r="O33" s="5"/>
      <c r="P33" s="5"/>
      <c r="Q33" s="5"/>
      <c r="R33" s="5"/>
      <c r="S33" s="5"/>
      <c r="T33" s="5"/>
      <c r="U33" s="5"/>
      <c r="V33" s="5"/>
      <c r="W33" s="5"/>
      <c r="X33" s="5"/>
      <c r="Y33" s="5"/>
      <c r="Z33" s="5"/>
      <c r="AA33" s="5"/>
    </row>
    <row r="34" spans="1:27">
      <c r="A34" s="5"/>
      <c r="B34" s="58"/>
      <c r="C34" s="5"/>
      <c r="D34" s="5"/>
      <c r="E34" s="5"/>
      <c r="F34" s="5"/>
      <c r="G34" s="5"/>
      <c r="H34" s="5"/>
      <c r="I34" s="5"/>
      <c r="J34" s="5"/>
      <c r="K34" s="5"/>
      <c r="L34" s="5"/>
      <c r="M34" s="5"/>
      <c r="N34" s="5"/>
      <c r="O34" s="5"/>
      <c r="P34" s="5"/>
      <c r="Q34" s="5"/>
      <c r="R34" s="5"/>
      <c r="S34" s="5"/>
      <c r="T34" s="5"/>
      <c r="U34" s="5"/>
      <c r="V34" s="5"/>
      <c r="W34" s="5"/>
      <c r="X34" s="5"/>
      <c r="Y34" s="5"/>
      <c r="Z34" s="5"/>
      <c r="AA34" s="5"/>
    </row>
    <row r="35" spans="1:27">
      <c r="A35" s="5"/>
      <c r="B35" s="58"/>
      <c r="C35" s="5"/>
      <c r="D35" s="5"/>
      <c r="E35" s="5"/>
      <c r="F35" s="5"/>
      <c r="G35" s="5"/>
      <c r="H35" s="5"/>
      <c r="I35" s="5"/>
      <c r="J35" s="5"/>
      <c r="K35" s="5"/>
      <c r="L35" s="5"/>
      <c r="M35" s="5"/>
      <c r="N35" s="5"/>
      <c r="O35" s="5"/>
      <c r="P35" s="5"/>
      <c r="Q35" s="5"/>
      <c r="R35" s="5"/>
      <c r="S35" s="5"/>
      <c r="T35" s="5"/>
      <c r="U35" s="5"/>
      <c r="V35" s="5"/>
      <c r="W35" s="5"/>
      <c r="X35" s="5"/>
      <c r="Y35" s="5"/>
      <c r="Z35" s="5"/>
      <c r="AA35" s="5"/>
    </row>
    <row r="36" spans="1:27">
      <c r="A36" s="5"/>
      <c r="B36" s="58"/>
      <c r="C36" s="5"/>
      <c r="D36" s="5"/>
      <c r="E36" s="5"/>
      <c r="F36" s="5"/>
      <c r="G36" s="5"/>
      <c r="H36" s="5"/>
      <c r="I36" s="5"/>
      <c r="J36" s="5"/>
      <c r="K36" s="5"/>
      <c r="L36" s="5"/>
      <c r="M36" s="5"/>
      <c r="N36" s="5"/>
      <c r="O36" s="5"/>
      <c r="P36" s="5"/>
      <c r="Q36" s="5"/>
      <c r="R36" s="5"/>
      <c r="S36" s="5"/>
      <c r="T36" s="5"/>
      <c r="U36" s="5"/>
      <c r="V36" s="5"/>
      <c r="W36" s="5"/>
      <c r="X36" s="5"/>
      <c r="Y36" s="5"/>
      <c r="Z36" s="5"/>
      <c r="AA36" s="5"/>
    </row>
    <row r="37" spans="1:27">
      <c r="A37" s="5"/>
      <c r="B37" s="58"/>
      <c r="C37" s="5"/>
      <c r="D37" s="5"/>
      <c r="E37" s="5"/>
      <c r="F37" s="5"/>
      <c r="G37" s="5"/>
      <c r="H37" s="5"/>
      <c r="I37" s="5"/>
      <c r="J37" s="5"/>
      <c r="K37" s="5"/>
      <c r="L37" s="5"/>
      <c r="M37" s="5"/>
      <c r="N37" s="5"/>
      <c r="O37" s="5"/>
      <c r="P37" s="5"/>
      <c r="Q37" s="5"/>
      <c r="R37" s="5"/>
      <c r="S37" s="5"/>
      <c r="T37" s="5"/>
      <c r="U37" s="5"/>
      <c r="V37" s="5"/>
      <c r="W37" s="5"/>
      <c r="X37" s="5"/>
      <c r="Y37" s="5"/>
      <c r="Z37" s="5"/>
      <c r="AA37" s="5"/>
    </row>
    <row r="38" spans="1:27">
      <c r="A38" s="5"/>
      <c r="B38" s="58"/>
      <c r="C38" s="5"/>
      <c r="D38" s="5"/>
      <c r="E38" s="5"/>
      <c r="F38" s="5"/>
      <c r="G38" s="5"/>
      <c r="H38" s="5"/>
      <c r="I38" s="5"/>
      <c r="J38" s="5"/>
      <c r="K38" s="5"/>
      <c r="L38" s="5"/>
      <c r="M38" s="5"/>
      <c r="N38" s="5"/>
      <c r="O38" s="5"/>
      <c r="P38" s="5"/>
      <c r="Q38" s="5"/>
      <c r="R38" s="5"/>
      <c r="S38" s="5"/>
      <c r="T38" s="5"/>
      <c r="U38" s="5"/>
      <c r="V38" s="5"/>
      <c r="W38" s="5"/>
      <c r="X38" s="5"/>
      <c r="Y38" s="5"/>
      <c r="Z38" s="5"/>
      <c r="AA38" s="5"/>
    </row>
    <row r="39" spans="1:27">
      <c r="A39" s="5"/>
      <c r="B39" s="58"/>
      <c r="C39" s="5"/>
      <c r="D39" s="5"/>
      <c r="E39" s="5"/>
      <c r="F39" s="5"/>
      <c r="G39" s="5"/>
      <c r="H39" s="5"/>
      <c r="I39" s="5"/>
      <c r="J39" s="5"/>
      <c r="K39" s="5"/>
      <c r="L39" s="5"/>
      <c r="M39" s="5"/>
      <c r="N39" s="5"/>
      <c r="O39" s="5"/>
      <c r="P39" s="5"/>
      <c r="Q39" s="5"/>
      <c r="R39" s="5"/>
      <c r="S39" s="5"/>
      <c r="T39" s="5"/>
      <c r="U39" s="5"/>
      <c r="V39" s="5"/>
      <c r="W39" s="5"/>
      <c r="X39" s="5"/>
      <c r="Y39" s="5"/>
      <c r="Z39" s="5"/>
      <c r="AA39" s="5"/>
    </row>
    <row r="40" spans="1:27">
      <c r="A40" s="5"/>
      <c r="B40" s="58"/>
      <c r="C40" s="5"/>
      <c r="D40" s="5"/>
      <c r="E40" s="5"/>
      <c r="F40" s="5"/>
      <c r="G40" s="5"/>
      <c r="H40" s="5"/>
      <c r="I40" s="5"/>
      <c r="J40" s="5"/>
      <c r="K40" s="5"/>
      <c r="L40" s="5"/>
      <c r="M40" s="5"/>
      <c r="N40" s="5"/>
      <c r="O40" s="5"/>
      <c r="P40" s="5"/>
      <c r="Q40" s="5"/>
      <c r="R40" s="5"/>
      <c r="S40" s="5"/>
      <c r="T40" s="5"/>
      <c r="U40" s="5"/>
      <c r="V40" s="5"/>
      <c r="W40" s="5"/>
      <c r="X40" s="5"/>
      <c r="Y40" s="5"/>
      <c r="Z40" s="5"/>
      <c r="AA40" s="5"/>
    </row>
    <row r="41" spans="1:27">
      <c r="A41" s="5"/>
      <c r="B41" s="58"/>
      <c r="C41" s="5"/>
      <c r="D41" s="5"/>
      <c r="E41" s="5"/>
      <c r="F41" s="5"/>
      <c r="G41" s="5"/>
      <c r="H41" s="5"/>
      <c r="I41" s="5"/>
      <c r="J41" s="5"/>
      <c r="K41" s="5"/>
      <c r="L41" s="5"/>
      <c r="M41" s="5"/>
      <c r="N41" s="5"/>
      <c r="O41" s="5"/>
      <c r="P41" s="5"/>
      <c r="Q41" s="5"/>
      <c r="R41" s="5"/>
      <c r="S41" s="5"/>
      <c r="T41" s="5"/>
      <c r="U41" s="5"/>
      <c r="V41" s="5"/>
      <c r="W41" s="5"/>
      <c r="X41" s="5"/>
      <c r="Y41" s="5"/>
      <c r="Z41" s="5"/>
      <c r="AA41" s="5"/>
    </row>
    <row r="42" spans="1:27">
      <c r="A42" s="5"/>
      <c r="B42" s="58"/>
      <c r="C42" s="5"/>
      <c r="D42" s="5"/>
      <c r="E42" s="5"/>
      <c r="F42" s="5"/>
      <c r="G42" s="5"/>
      <c r="H42" s="5"/>
      <c r="I42" s="5"/>
      <c r="J42" s="5"/>
      <c r="K42" s="5"/>
      <c r="L42" s="5"/>
      <c r="M42" s="5"/>
      <c r="N42" s="5"/>
      <c r="O42" s="5"/>
      <c r="P42" s="5"/>
      <c r="Q42" s="5"/>
      <c r="R42" s="5"/>
      <c r="S42" s="5"/>
      <c r="T42" s="5"/>
      <c r="U42" s="5"/>
      <c r="V42" s="5"/>
      <c r="W42" s="5"/>
      <c r="X42" s="5"/>
      <c r="Y42" s="5"/>
      <c r="Z42" s="5"/>
      <c r="AA42" s="5"/>
    </row>
    <row r="43" spans="1:27">
      <c r="A43" s="5"/>
      <c r="B43" s="58"/>
      <c r="C43" s="5"/>
      <c r="D43" s="5"/>
      <c r="E43" s="5"/>
      <c r="F43" s="5"/>
      <c r="G43" s="5"/>
      <c r="H43" s="5"/>
      <c r="I43" s="5"/>
      <c r="J43" s="5"/>
      <c r="K43" s="5"/>
      <c r="L43" s="5"/>
      <c r="M43" s="5"/>
      <c r="N43" s="5"/>
      <c r="O43" s="5"/>
      <c r="P43" s="5"/>
      <c r="Q43" s="5"/>
      <c r="R43" s="5"/>
      <c r="S43" s="5"/>
      <c r="T43" s="5"/>
      <c r="U43" s="5"/>
      <c r="V43" s="5"/>
      <c r="W43" s="5"/>
      <c r="X43" s="5"/>
      <c r="Y43" s="5"/>
      <c r="Z43" s="5"/>
      <c r="AA43" s="5"/>
    </row>
    <row r="44" spans="1:27">
      <c r="A44" s="5"/>
      <c r="B44" s="58"/>
      <c r="C44" s="5"/>
      <c r="D44" s="5"/>
      <c r="E44" s="5"/>
      <c r="F44" s="5"/>
      <c r="G44" s="5"/>
      <c r="H44" s="5"/>
      <c r="I44" s="5"/>
      <c r="J44" s="5"/>
      <c r="K44" s="5"/>
      <c r="L44" s="5"/>
      <c r="M44" s="5"/>
      <c r="N44" s="5"/>
      <c r="O44" s="5"/>
      <c r="P44" s="5"/>
      <c r="Q44" s="5"/>
      <c r="R44" s="5"/>
      <c r="S44" s="5"/>
      <c r="T44" s="5"/>
      <c r="U44" s="5"/>
      <c r="V44" s="5"/>
      <c r="W44" s="5"/>
      <c r="X44" s="5"/>
      <c r="Y44" s="5"/>
      <c r="Z44" s="5"/>
      <c r="AA44" s="5"/>
    </row>
    <row r="45" spans="1:27">
      <c r="A45" s="5"/>
      <c r="B45" s="58"/>
      <c r="C45" s="5"/>
      <c r="D45" s="5"/>
      <c r="E45" s="5"/>
      <c r="F45" s="5"/>
      <c r="G45" s="5"/>
      <c r="H45" s="5"/>
      <c r="I45" s="5"/>
      <c r="J45" s="5"/>
      <c r="K45" s="5"/>
      <c r="L45" s="5"/>
      <c r="M45" s="5"/>
      <c r="N45" s="5"/>
      <c r="O45" s="5"/>
      <c r="P45" s="5"/>
      <c r="Q45" s="5"/>
      <c r="R45" s="5"/>
      <c r="S45" s="5"/>
      <c r="T45" s="5"/>
      <c r="U45" s="5"/>
      <c r="V45" s="5"/>
      <c r="W45" s="5"/>
      <c r="X45" s="5"/>
      <c r="Y45" s="5"/>
      <c r="Z45" s="5"/>
      <c r="AA45" s="5"/>
    </row>
    <row r="46" spans="1:27">
      <c r="A46" s="5"/>
      <c r="B46" s="58"/>
      <c r="C46" s="5"/>
      <c r="D46" s="5"/>
      <c r="E46" s="5"/>
      <c r="F46" s="5"/>
      <c r="G46" s="5"/>
      <c r="H46" s="5"/>
      <c r="I46" s="5"/>
      <c r="J46" s="5"/>
      <c r="K46" s="5"/>
      <c r="L46" s="5"/>
      <c r="M46" s="5"/>
      <c r="N46" s="5"/>
      <c r="O46" s="5"/>
      <c r="P46" s="5"/>
      <c r="Q46" s="5"/>
      <c r="R46" s="5"/>
      <c r="S46" s="5"/>
      <c r="T46" s="5"/>
      <c r="U46" s="5"/>
      <c r="V46" s="5"/>
      <c r="W46" s="5"/>
      <c r="X46" s="5"/>
      <c r="Y46" s="5"/>
      <c r="Z46" s="5"/>
      <c r="AA46" s="5"/>
    </row>
    <row r="47" spans="1:27">
      <c r="A47" s="5"/>
      <c r="B47" s="58"/>
      <c r="C47" s="5"/>
      <c r="D47" s="5"/>
      <c r="E47" s="5"/>
      <c r="F47" s="5"/>
      <c r="G47" s="5"/>
      <c r="H47" s="5"/>
      <c r="I47" s="5"/>
      <c r="J47" s="5"/>
      <c r="K47" s="5"/>
      <c r="L47" s="5"/>
      <c r="M47" s="5"/>
      <c r="N47" s="5"/>
      <c r="O47" s="5"/>
      <c r="P47" s="5"/>
      <c r="Q47" s="5"/>
      <c r="R47" s="5"/>
      <c r="S47" s="5"/>
      <c r="T47" s="5"/>
      <c r="U47" s="5"/>
      <c r="V47" s="5"/>
      <c r="W47" s="5"/>
      <c r="X47" s="5"/>
      <c r="Y47" s="5"/>
      <c r="Z47" s="5"/>
      <c r="AA47" s="5"/>
    </row>
    <row r="48" spans="1:27">
      <c r="A48" s="5"/>
      <c r="B48" s="58"/>
      <c r="C48" s="5"/>
      <c r="D48" s="5"/>
      <c r="E48" s="5"/>
      <c r="F48" s="5"/>
      <c r="G48" s="5"/>
      <c r="H48" s="5"/>
      <c r="I48" s="5"/>
      <c r="J48" s="5"/>
      <c r="K48" s="5"/>
      <c r="L48" s="5"/>
      <c r="M48" s="5"/>
      <c r="N48" s="5"/>
      <c r="O48" s="5"/>
      <c r="P48" s="5"/>
      <c r="Q48" s="5"/>
      <c r="R48" s="5"/>
      <c r="S48" s="5"/>
      <c r="T48" s="5"/>
      <c r="U48" s="5"/>
      <c r="V48" s="5"/>
      <c r="W48" s="5"/>
      <c r="X48" s="5"/>
      <c r="Y48" s="5"/>
      <c r="Z48" s="5"/>
      <c r="AA48" s="5"/>
    </row>
    <row r="49" spans="1:27">
      <c r="A49" s="5"/>
      <c r="B49" s="58"/>
      <c r="C49" s="5"/>
      <c r="D49" s="5"/>
      <c r="E49" s="5"/>
      <c r="F49" s="5"/>
      <c r="G49" s="5"/>
      <c r="H49" s="5"/>
      <c r="I49" s="5"/>
      <c r="J49" s="5"/>
      <c r="K49" s="5"/>
      <c r="L49" s="5"/>
      <c r="M49" s="5"/>
      <c r="N49" s="5"/>
      <c r="O49" s="5"/>
      <c r="P49" s="5"/>
      <c r="Q49" s="5"/>
      <c r="R49" s="5"/>
      <c r="S49" s="5"/>
      <c r="T49" s="5"/>
      <c r="U49" s="5"/>
      <c r="V49" s="5"/>
      <c r="W49" s="5"/>
      <c r="X49" s="5"/>
      <c r="Y49" s="5"/>
      <c r="Z49" s="5"/>
      <c r="AA49" s="5"/>
    </row>
    <row r="50" spans="1:27">
      <c r="A50" s="5"/>
      <c r="B50" s="58"/>
      <c r="C50" s="5"/>
      <c r="D50" s="5"/>
      <c r="E50" s="5"/>
      <c r="F50" s="5"/>
      <c r="G50" s="5"/>
      <c r="H50" s="5"/>
      <c r="I50" s="5"/>
      <c r="J50" s="5"/>
      <c r="K50" s="5"/>
      <c r="L50" s="5"/>
      <c r="M50" s="5"/>
      <c r="N50" s="5"/>
      <c r="O50" s="5"/>
      <c r="P50" s="5"/>
      <c r="Q50" s="5"/>
      <c r="R50" s="5"/>
      <c r="S50" s="5"/>
      <c r="T50" s="5"/>
      <c r="U50" s="5"/>
      <c r="V50" s="5"/>
      <c r="W50" s="5"/>
      <c r="X50" s="5"/>
      <c r="Y50" s="5"/>
      <c r="Z50" s="5"/>
      <c r="AA50" s="5"/>
    </row>
    <row r="51" spans="1:27">
      <c r="A51" s="5"/>
      <c r="B51" s="58"/>
      <c r="C51" s="5"/>
      <c r="D51" s="5"/>
      <c r="E51" s="5"/>
      <c r="F51" s="5"/>
      <c r="G51" s="5"/>
      <c r="H51" s="5"/>
      <c r="I51" s="5"/>
      <c r="J51" s="5"/>
      <c r="K51" s="5"/>
      <c r="L51" s="5"/>
      <c r="M51" s="5"/>
      <c r="N51" s="5"/>
      <c r="O51" s="5"/>
      <c r="P51" s="5"/>
      <c r="Q51" s="5"/>
      <c r="R51" s="5"/>
      <c r="S51" s="5"/>
      <c r="T51" s="5"/>
      <c r="U51" s="5"/>
      <c r="V51" s="5"/>
      <c r="W51" s="5"/>
      <c r="X51" s="5"/>
      <c r="Y51" s="5"/>
      <c r="Z51" s="5"/>
      <c r="AA51" s="5"/>
    </row>
    <row r="52" spans="1:27">
      <c r="A52" s="5"/>
      <c r="B52" s="58"/>
      <c r="C52" s="5"/>
      <c r="D52" s="5"/>
      <c r="E52" s="5"/>
      <c r="F52" s="5"/>
      <c r="G52" s="5"/>
      <c r="H52" s="5"/>
      <c r="I52" s="5"/>
      <c r="J52" s="5"/>
      <c r="K52" s="5"/>
      <c r="L52" s="5"/>
      <c r="M52" s="5"/>
      <c r="N52" s="5"/>
      <c r="O52" s="5"/>
      <c r="P52" s="5"/>
      <c r="Q52" s="5"/>
      <c r="R52" s="5"/>
      <c r="S52" s="5"/>
      <c r="T52" s="5"/>
      <c r="U52" s="5"/>
      <c r="V52" s="5"/>
      <c r="W52" s="5"/>
      <c r="X52" s="5"/>
      <c r="Y52" s="5"/>
      <c r="Z52" s="5"/>
      <c r="AA52" s="5"/>
    </row>
    <row r="53" spans="1:27">
      <c r="A53" s="5"/>
      <c r="B53" s="58"/>
      <c r="C53" s="5"/>
      <c r="D53" s="5"/>
      <c r="E53" s="5"/>
      <c r="F53" s="5"/>
      <c r="G53" s="5"/>
      <c r="H53" s="5"/>
      <c r="I53" s="5"/>
      <c r="J53" s="5"/>
      <c r="K53" s="5"/>
      <c r="L53" s="5"/>
      <c r="M53" s="5"/>
      <c r="N53" s="5"/>
      <c r="O53" s="5"/>
      <c r="P53" s="5"/>
      <c r="Q53" s="5"/>
      <c r="R53" s="5"/>
      <c r="S53" s="5"/>
      <c r="T53" s="5"/>
      <c r="U53" s="5"/>
      <c r="V53" s="5"/>
      <c r="W53" s="5"/>
      <c r="X53" s="5"/>
      <c r="Y53" s="5"/>
      <c r="Z53" s="5"/>
      <c r="AA53" s="5"/>
    </row>
    <row r="54" spans="1:27">
      <c r="A54" s="5"/>
      <c r="B54" s="58"/>
      <c r="C54" s="5"/>
      <c r="D54" s="5"/>
      <c r="E54" s="5"/>
      <c r="F54" s="5"/>
      <c r="G54" s="5"/>
      <c r="H54" s="5"/>
      <c r="I54" s="5"/>
      <c r="J54" s="5"/>
      <c r="K54" s="5"/>
      <c r="L54" s="5"/>
      <c r="M54" s="5"/>
      <c r="N54" s="5"/>
      <c r="O54" s="5"/>
      <c r="P54" s="5"/>
      <c r="Q54" s="5"/>
      <c r="R54" s="5"/>
      <c r="S54" s="5"/>
      <c r="T54" s="5"/>
      <c r="U54" s="5"/>
      <c r="V54" s="5"/>
      <c r="W54" s="5"/>
      <c r="X54" s="5"/>
      <c r="Y54" s="5"/>
      <c r="Z54" s="5"/>
      <c r="AA54" s="5"/>
    </row>
    <row r="55" spans="1:27">
      <c r="A55" s="5"/>
      <c r="B55" s="58"/>
      <c r="C55" s="5"/>
      <c r="D55" s="5"/>
      <c r="E55" s="5"/>
      <c r="F55" s="5"/>
      <c r="G55" s="5"/>
      <c r="H55" s="5"/>
      <c r="I55" s="5"/>
      <c r="J55" s="5"/>
      <c r="K55" s="5"/>
      <c r="L55" s="5"/>
      <c r="M55" s="5"/>
      <c r="N55" s="5"/>
      <c r="O55" s="5"/>
      <c r="P55" s="5"/>
      <c r="Q55" s="5"/>
      <c r="R55" s="5"/>
      <c r="S55" s="5"/>
      <c r="T55" s="5"/>
      <c r="U55" s="5"/>
      <c r="V55" s="5"/>
      <c r="W55" s="5"/>
      <c r="X55" s="5"/>
      <c r="Y55" s="5"/>
      <c r="Z55" s="5"/>
      <c r="AA55" s="5"/>
    </row>
    <row r="56" spans="1:27">
      <c r="A56" s="5"/>
      <c r="B56" s="58"/>
      <c r="C56" s="5"/>
      <c r="D56" s="5"/>
      <c r="E56" s="5"/>
      <c r="F56" s="5"/>
      <c r="G56" s="5"/>
      <c r="H56" s="5"/>
      <c r="I56" s="5"/>
      <c r="J56" s="5"/>
      <c r="K56" s="5"/>
      <c r="L56" s="5"/>
      <c r="M56" s="5"/>
      <c r="N56" s="5"/>
      <c r="O56" s="5"/>
      <c r="P56" s="5"/>
      <c r="Q56" s="5"/>
      <c r="R56" s="5"/>
      <c r="S56" s="5"/>
      <c r="T56" s="5"/>
      <c r="U56" s="5"/>
      <c r="V56" s="5"/>
      <c r="W56" s="5"/>
      <c r="X56" s="5"/>
      <c r="Y56" s="5"/>
      <c r="Z56" s="5"/>
      <c r="AA56" s="5"/>
    </row>
    <row r="57" spans="1:27">
      <c r="A57" s="5"/>
      <c r="B57" s="58"/>
      <c r="C57" s="5"/>
      <c r="D57" s="5"/>
      <c r="E57" s="5"/>
      <c r="F57" s="5"/>
      <c r="G57" s="5"/>
      <c r="H57" s="5"/>
      <c r="I57" s="5"/>
      <c r="J57" s="5"/>
      <c r="K57" s="5"/>
      <c r="L57" s="5"/>
      <c r="M57" s="5"/>
      <c r="N57" s="5"/>
      <c r="O57" s="5"/>
      <c r="P57" s="5"/>
      <c r="Q57" s="5"/>
      <c r="R57" s="5"/>
      <c r="S57" s="5"/>
      <c r="T57" s="5"/>
      <c r="U57" s="5"/>
      <c r="V57" s="5"/>
      <c r="W57" s="5"/>
      <c r="X57" s="5"/>
      <c r="Y57" s="5"/>
      <c r="Z57" s="5"/>
      <c r="AA57" s="5"/>
    </row>
    <row r="58" spans="1:27">
      <c r="A58" s="5"/>
      <c r="B58" s="58"/>
      <c r="C58" s="5"/>
      <c r="D58" s="5"/>
      <c r="E58" s="5"/>
      <c r="F58" s="5"/>
      <c r="G58" s="5"/>
      <c r="H58" s="5"/>
      <c r="I58" s="5"/>
      <c r="J58" s="5"/>
      <c r="K58" s="5"/>
      <c r="L58" s="5"/>
      <c r="M58" s="5"/>
      <c r="N58" s="5"/>
      <c r="O58" s="5"/>
      <c r="P58" s="5"/>
      <c r="Q58" s="5"/>
      <c r="R58" s="5"/>
      <c r="S58" s="5"/>
      <c r="T58" s="5"/>
      <c r="U58" s="5"/>
      <c r="V58" s="5"/>
      <c r="W58" s="5"/>
      <c r="X58" s="5"/>
      <c r="Y58" s="5"/>
      <c r="Z58" s="5"/>
      <c r="AA58" s="5"/>
    </row>
    <row r="59" spans="1:27">
      <c r="A59" s="5"/>
      <c r="B59" s="58"/>
      <c r="C59" s="5"/>
      <c r="D59" s="5"/>
      <c r="E59" s="5"/>
      <c r="F59" s="5"/>
      <c r="G59" s="5"/>
      <c r="H59" s="5"/>
      <c r="I59" s="5"/>
      <c r="J59" s="5"/>
      <c r="K59" s="5"/>
      <c r="L59" s="5"/>
      <c r="M59" s="5"/>
      <c r="N59" s="5"/>
      <c r="O59" s="5"/>
      <c r="P59" s="5"/>
      <c r="Q59" s="5"/>
      <c r="R59" s="5"/>
      <c r="S59" s="5"/>
      <c r="T59" s="5"/>
      <c r="U59" s="5"/>
      <c r="V59" s="5"/>
      <c r="W59" s="5"/>
      <c r="X59" s="5"/>
      <c r="Y59" s="5"/>
      <c r="Z59" s="5"/>
      <c r="AA59" s="5"/>
    </row>
    <row r="60" spans="1:27">
      <c r="A60" s="5"/>
      <c r="B60" s="58"/>
      <c r="C60" s="5"/>
      <c r="D60" s="5"/>
      <c r="E60" s="5"/>
      <c r="F60" s="5"/>
      <c r="G60" s="5"/>
      <c r="H60" s="5"/>
      <c r="I60" s="5"/>
      <c r="J60" s="5"/>
      <c r="K60" s="5"/>
      <c r="L60" s="5"/>
      <c r="M60" s="5"/>
      <c r="N60" s="5"/>
      <c r="O60" s="5"/>
      <c r="P60" s="5"/>
      <c r="Q60" s="5"/>
      <c r="R60" s="5"/>
      <c r="S60" s="5"/>
      <c r="T60" s="5"/>
      <c r="U60" s="5"/>
      <c r="V60" s="5"/>
      <c r="W60" s="5"/>
      <c r="X60" s="5"/>
      <c r="Y60" s="5"/>
      <c r="Z60" s="5"/>
      <c r="AA60" s="5"/>
    </row>
    <row r="61" spans="1:27">
      <c r="A61" s="5"/>
      <c r="B61" s="58"/>
      <c r="C61" s="5"/>
      <c r="D61" s="5"/>
      <c r="E61" s="5"/>
      <c r="F61" s="5"/>
      <c r="G61" s="5"/>
      <c r="H61" s="5"/>
      <c r="I61" s="5"/>
      <c r="J61" s="5"/>
      <c r="K61" s="5"/>
      <c r="L61" s="5"/>
      <c r="M61" s="5"/>
      <c r="N61" s="5"/>
      <c r="O61" s="5"/>
      <c r="P61" s="5"/>
      <c r="Q61" s="5"/>
      <c r="R61" s="5"/>
      <c r="S61" s="5"/>
      <c r="T61" s="5"/>
      <c r="U61" s="5"/>
      <c r="V61" s="5"/>
      <c r="W61" s="5"/>
      <c r="X61" s="5"/>
      <c r="Y61" s="5"/>
      <c r="Z61" s="5"/>
      <c r="AA61" s="5"/>
    </row>
    <row r="62" spans="1:27">
      <c r="A62" s="5"/>
      <c r="B62" s="58"/>
      <c r="C62" s="5"/>
      <c r="D62" s="5"/>
      <c r="E62" s="5"/>
      <c r="F62" s="5"/>
      <c r="G62" s="5"/>
      <c r="H62" s="5"/>
      <c r="I62" s="5"/>
      <c r="J62" s="5"/>
      <c r="K62" s="5"/>
      <c r="L62" s="5"/>
      <c r="M62" s="5"/>
      <c r="N62" s="5"/>
      <c r="O62" s="5"/>
      <c r="P62" s="5"/>
      <c r="Q62" s="5"/>
      <c r="R62" s="5"/>
      <c r="S62" s="5"/>
      <c r="T62" s="5"/>
      <c r="U62" s="5"/>
      <c r="V62" s="5"/>
      <c r="W62" s="5"/>
      <c r="X62" s="5"/>
      <c r="Y62" s="5"/>
      <c r="Z62" s="5"/>
      <c r="AA62" s="5"/>
    </row>
    <row r="63" spans="1:27">
      <c r="A63" s="5"/>
      <c r="B63" s="58"/>
      <c r="C63" s="5"/>
      <c r="D63" s="5"/>
      <c r="E63" s="5"/>
      <c r="F63" s="5"/>
      <c r="G63" s="5"/>
      <c r="H63" s="5"/>
      <c r="I63" s="5"/>
      <c r="J63" s="5"/>
      <c r="K63" s="5"/>
      <c r="L63" s="5"/>
      <c r="M63" s="5"/>
      <c r="N63" s="5"/>
      <c r="O63" s="5"/>
      <c r="P63" s="5"/>
      <c r="Q63" s="5"/>
      <c r="R63" s="5"/>
      <c r="S63" s="5"/>
      <c r="T63" s="5"/>
      <c r="U63" s="5"/>
      <c r="V63" s="5"/>
      <c r="W63" s="5"/>
      <c r="X63" s="5"/>
      <c r="Y63" s="5"/>
      <c r="Z63" s="5"/>
      <c r="AA63" s="5"/>
    </row>
    <row r="64" spans="1:27">
      <c r="A64" s="5"/>
      <c r="B64" s="58"/>
      <c r="C64" s="5"/>
      <c r="D64" s="5"/>
      <c r="E64" s="5"/>
      <c r="F64" s="5"/>
      <c r="G64" s="5"/>
      <c r="H64" s="5"/>
      <c r="I64" s="5"/>
      <c r="J64" s="5"/>
      <c r="K64" s="5"/>
      <c r="L64" s="5"/>
      <c r="M64" s="5"/>
      <c r="N64" s="5"/>
      <c r="O64" s="5"/>
      <c r="P64" s="5"/>
      <c r="Q64" s="5"/>
      <c r="R64" s="5"/>
      <c r="S64" s="5"/>
      <c r="T64" s="5"/>
      <c r="U64" s="5"/>
      <c r="V64" s="5"/>
      <c r="W64" s="5"/>
      <c r="X64" s="5"/>
      <c r="Y64" s="5"/>
      <c r="Z64" s="5"/>
      <c r="AA64" s="5"/>
    </row>
    <row r="65" spans="1:27">
      <c r="A65" s="5"/>
      <c r="B65" s="58"/>
      <c r="C65" s="5"/>
      <c r="D65" s="5"/>
      <c r="E65" s="5"/>
      <c r="F65" s="5"/>
      <c r="G65" s="5"/>
      <c r="H65" s="5"/>
      <c r="I65" s="5"/>
      <c r="J65" s="5"/>
      <c r="K65" s="5"/>
      <c r="L65" s="5"/>
      <c r="M65" s="5"/>
      <c r="N65" s="5"/>
      <c r="O65" s="5"/>
      <c r="P65" s="5"/>
      <c r="Q65" s="5"/>
      <c r="R65" s="5"/>
      <c r="S65" s="5"/>
      <c r="T65" s="5"/>
      <c r="U65" s="5"/>
      <c r="V65" s="5"/>
      <c r="W65" s="5"/>
      <c r="X65" s="5"/>
      <c r="Y65" s="5"/>
      <c r="Z65" s="5"/>
      <c r="AA65" s="5"/>
    </row>
  </sheetData>
  <mergeCells count="2">
    <mergeCell ref="C3:D3"/>
    <mergeCell ref="B2:C2"/>
  </mergeCells>
  <hyperlinks>
    <hyperlink ref="C3:D3" location="PrüfungAufnahme225!A1" display="Zurück zum 1. Tabellenblatt" xr:uid="{00000000-0004-0000-2100-000000000000}"/>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34</vt:i4>
      </vt:variant>
      <vt:variant>
        <vt:lpstr>Benannte Bereiche</vt:lpstr>
      </vt:variant>
      <vt:variant>
        <vt:i4>33</vt:i4>
      </vt:variant>
    </vt:vector>
  </HeadingPairs>
  <TitlesOfParts>
    <vt:vector size="67" baseType="lpstr">
      <vt:lpstr>PrüfungAufnahme225</vt:lpstr>
      <vt:lpstr>Übersicht Baustoffe</vt:lpstr>
      <vt:lpstr>Anhang FB 225</vt:lpstr>
      <vt:lpstr>Berechnung 1</vt:lpstr>
      <vt:lpstr>Berechnung 2</vt:lpstr>
      <vt:lpstr>Berechnung 3</vt:lpstr>
      <vt:lpstr>Berechnung 4</vt:lpstr>
      <vt:lpstr>Berechnung 5</vt:lpstr>
      <vt:lpstr>Berechnung 6</vt:lpstr>
      <vt:lpstr>Berechnung 7</vt:lpstr>
      <vt:lpstr>Berechnung 8</vt:lpstr>
      <vt:lpstr>Berechnung 9</vt:lpstr>
      <vt:lpstr>Berechnung 10</vt:lpstr>
      <vt:lpstr>Berechnung 11</vt:lpstr>
      <vt:lpstr>Berechnung 12</vt:lpstr>
      <vt:lpstr>Berechnung 13</vt:lpstr>
      <vt:lpstr>Berechnung 14</vt:lpstr>
      <vt:lpstr>Berechnung 15</vt:lpstr>
      <vt:lpstr>Berechnung 16</vt:lpstr>
      <vt:lpstr>Berechnung 17</vt:lpstr>
      <vt:lpstr>Berechnung 18</vt:lpstr>
      <vt:lpstr>Berechnung 19</vt:lpstr>
      <vt:lpstr>Berechnung 20</vt:lpstr>
      <vt:lpstr>Berechnung 21</vt:lpstr>
      <vt:lpstr>Berechnung 22</vt:lpstr>
      <vt:lpstr>Berechnung 23</vt:lpstr>
      <vt:lpstr>Berechnung 24</vt:lpstr>
      <vt:lpstr>Berechnung 25</vt:lpstr>
      <vt:lpstr>Berechnung 26</vt:lpstr>
      <vt:lpstr>Berechnung 27</vt:lpstr>
      <vt:lpstr>Berechnung 28</vt:lpstr>
      <vt:lpstr>Berechnung 29</vt:lpstr>
      <vt:lpstr>Berechnung 30</vt:lpstr>
      <vt:lpstr>Erläuterung zur Arbeitshilfe</vt:lpstr>
      <vt:lpstr>'Anhang FB 225'!Druckbereich</vt:lpstr>
      <vt:lpstr>'Berechnung 1'!Druckbereich</vt:lpstr>
      <vt:lpstr>'Berechnung 10'!Druckbereich</vt:lpstr>
      <vt:lpstr>'Berechnung 11'!Druckbereich</vt:lpstr>
      <vt:lpstr>'Berechnung 12'!Druckbereich</vt:lpstr>
      <vt:lpstr>'Berechnung 13'!Druckbereich</vt:lpstr>
      <vt:lpstr>'Berechnung 14'!Druckbereich</vt:lpstr>
      <vt:lpstr>'Berechnung 15'!Druckbereich</vt:lpstr>
      <vt:lpstr>'Berechnung 16'!Druckbereich</vt:lpstr>
      <vt:lpstr>'Berechnung 17'!Druckbereich</vt:lpstr>
      <vt:lpstr>'Berechnung 18'!Druckbereich</vt:lpstr>
      <vt:lpstr>'Berechnung 19'!Druckbereich</vt:lpstr>
      <vt:lpstr>'Berechnung 2'!Druckbereich</vt:lpstr>
      <vt:lpstr>'Berechnung 20'!Druckbereich</vt:lpstr>
      <vt:lpstr>'Berechnung 21'!Druckbereich</vt:lpstr>
      <vt:lpstr>'Berechnung 22'!Druckbereich</vt:lpstr>
      <vt:lpstr>'Berechnung 23'!Druckbereich</vt:lpstr>
      <vt:lpstr>'Berechnung 24'!Druckbereich</vt:lpstr>
      <vt:lpstr>'Berechnung 25'!Druckbereich</vt:lpstr>
      <vt:lpstr>'Berechnung 26'!Druckbereich</vt:lpstr>
      <vt:lpstr>'Berechnung 27'!Druckbereich</vt:lpstr>
      <vt:lpstr>'Berechnung 28'!Druckbereich</vt:lpstr>
      <vt:lpstr>'Berechnung 29'!Druckbereich</vt:lpstr>
      <vt:lpstr>'Berechnung 3'!Druckbereich</vt:lpstr>
      <vt:lpstr>'Berechnung 30'!Druckbereich</vt:lpstr>
      <vt:lpstr>'Berechnung 4'!Druckbereich</vt:lpstr>
      <vt:lpstr>'Berechnung 5'!Druckbereich</vt:lpstr>
      <vt:lpstr>'Berechnung 6'!Druckbereich</vt:lpstr>
      <vt:lpstr>'Berechnung 7'!Druckbereich</vt:lpstr>
      <vt:lpstr>'Berechnung 8'!Druckbereich</vt:lpstr>
      <vt:lpstr>'Berechnung 9'!Druckbereich</vt:lpstr>
      <vt:lpstr>PrüfungAufnahme225!Druckbereich</vt:lpstr>
      <vt:lpstr>'Übersicht Baustoffe'!Druckbereich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Storath Jan (StBA Bamberg)</dc:creator>
  <cp:lastModifiedBy>Kathrin Buckesfeld</cp:lastModifiedBy>
  <dcterms:created xsi:type="dcterms:W3CDTF">2015-06-05T18:19:34Z</dcterms:created>
  <dcterms:modified xsi:type="dcterms:W3CDTF">2022-07-11T13:12:39Z</dcterms:modified>
</cp:coreProperties>
</file>